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2120" windowHeight="9120" activeTab="2"/>
  </bookViews>
  <sheets>
    <sheet name="прил №1" sheetId="1" r:id="rId1"/>
    <sheet name="прил №2" sheetId="2" r:id="rId2"/>
    <sheet name="прил №3" sheetId="3" r:id="rId3"/>
  </sheets>
  <calcPr calcId="125725"/>
</workbook>
</file>

<file path=xl/calcChain.xml><?xml version="1.0" encoding="utf-8"?>
<calcChain xmlns="http://schemas.openxmlformats.org/spreadsheetml/2006/main">
  <c r="D29" i="3"/>
  <c r="D70" i="2"/>
  <c r="E70"/>
  <c r="C70"/>
  <c r="C65"/>
  <c r="D81"/>
  <c r="D80"/>
  <c r="E81"/>
  <c r="E80"/>
  <c r="C81"/>
  <c r="C80"/>
  <c r="D68"/>
  <c r="E68"/>
  <c r="C68"/>
  <c r="D32" i="3"/>
  <c r="E32"/>
  <c r="F32"/>
  <c r="F38"/>
  <c r="E38"/>
  <c r="D38"/>
  <c r="F29"/>
  <c r="E15"/>
  <c r="F15"/>
  <c r="D15"/>
  <c r="E29" i="2"/>
  <c r="D29"/>
  <c r="C29"/>
  <c r="F26" i="3"/>
  <c r="E26"/>
  <c r="D26"/>
  <c r="E29"/>
  <c r="C58" i="2"/>
  <c r="C57" s="1"/>
  <c r="C56" s="1"/>
  <c r="D78"/>
  <c r="D77"/>
  <c r="F36" i="3"/>
  <c r="E36"/>
  <c r="E19" i="2"/>
  <c r="D19"/>
  <c r="C19"/>
  <c r="E78"/>
  <c r="E77" s="1"/>
  <c r="C78"/>
  <c r="C77" s="1"/>
  <c r="C63"/>
  <c r="C62" s="1"/>
  <c r="D63"/>
  <c r="D62"/>
  <c r="E72"/>
  <c r="E67"/>
  <c r="D72"/>
  <c r="C72"/>
  <c r="C67" s="1"/>
  <c r="C75"/>
  <c r="C74"/>
  <c r="D36" i="3"/>
  <c r="D40"/>
  <c r="E75" i="2"/>
  <c r="E74" s="1"/>
  <c r="D75"/>
  <c r="D74" s="1"/>
  <c r="D61" s="1"/>
  <c r="D60" s="1"/>
  <c r="E34"/>
  <c r="E33" s="1"/>
  <c r="D34"/>
  <c r="D33" s="1"/>
  <c r="D32" s="1"/>
  <c r="E17"/>
  <c r="E16" s="1"/>
  <c r="E15" s="1"/>
  <c r="D17"/>
  <c r="C34"/>
  <c r="C33" s="1"/>
  <c r="E37"/>
  <c r="E36" s="1"/>
  <c r="D37"/>
  <c r="D36" s="1"/>
  <c r="C37"/>
  <c r="C36" s="1"/>
  <c r="E40"/>
  <c r="E39" s="1"/>
  <c r="D40"/>
  <c r="D39" s="1"/>
  <c r="C40"/>
  <c r="C39" s="1"/>
  <c r="E44"/>
  <c r="E43" s="1"/>
  <c r="D44"/>
  <c r="D43" s="1"/>
  <c r="C44"/>
  <c r="C43" s="1"/>
  <c r="C42" s="1"/>
  <c r="E54"/>
  <c r="E53" s="1"/>
  <c r="D54"/>
  <c r="D53" s="1"/>
  <c r="C54"/>
  <c r="C53" s="1"/>
  <c r="C46" s="1"/>
  <c r="E63"/>
  <c r="E62" s="1"/>
  <c r="E61" s="1"/>
  <c r="E60" s="1"/>
  <c r="E23"/>
  <c r="E22" s="1"/>
  <c r="E21" s="1"/>
  <c r="D23"/>
  <c r="C23"/>
  <c r="E25"/>
  <c r="D25"/>
  <c r="D22" s="1"/>
  <c r="D21" s="1"/>
  <c r="C25"/>
  <c r="E27"/>
  <c r="D27"/>
  <c r="C27"/>
  <c r="C17"/>
  <c r="C16"/>
  <c r="C15" s="1"/>
  <c r="E51"/>
  <c r="E50" s="1"/>
  <c r="E46" s="1"/>
  <c r="D51"/>
  <c r="D50" s="1"/>
  <c r="D46" s="1"/>
  <c r="C51"/>
  <c r="C50"/>
  <c r="F40" i="3"/>
  <c r="E40"/>
  <c r="D24"/>
  <c r="D19"/>
  <c r="D21"/>
  <c r="D20" s="1"/>
  <c r="F24"/>
  <c r="E24"/>
  <c r="F19"/>
  <c r="E21"/>
  <c r="E20" s="1"/>
  <c r="E19"/>
  <c r="F21"/>
  <c r="F20" s="1"/>
  <c r="F42"/>
  <c r="E21" i="1" s="1"/>
  <c r="E20" s="1"/>
  <c r="E19" s="1"/>
  <c r="E18" s="1"/>
  <c r="E42" i="3"/>
  <c r="D21" i="1"/>
  <c r="D20" s="1"/>
  <c r="D19" s="1"/>
  <c r="D18" s="1"/>
  <c r="C22" i="2"/>
  <c r="C21" s="1"/>
  <c r="D16"/>
  <c r="D15" s="1"/>
  <c r="D67"/>
  <c r="D42" i="3"/>
  <c r="C21" i="1"/>
  <c r="C20" s="1"/>
  <c r="C19" s="1"/>
  <c r="C18" s="1"/>
  <c r="D42" i="2" l="1"/>
  <c r="C32"/>
  <c r="C31" s="1"/>
  <c r="C14" s="1"/>
  <c r="C13" s="1"/>
  <c r="C83" s="1"/>
  <c r="C17" i="1" s="1"/>
  <c r="C16" s="1"/>
  <c r="C15" s="1"/>
  <c r="C14" s="1"/>
  <c r="C13" s="1"/>
  <c r="C12" s="1"/>
  <c r="C22" s="1"/>
  <c r="E32" i="2"/>
  <c r="E31" s="1"/>
  <c r="E42"/>
  <c r="E14" s="1"/>
  <c r="E13" s="1"/>
  <c r="E83" s="1"/>
  <c r="E17" i="1" s="1"/>
  <c r="E16" s="1"/>
  <c r="E15" s="1"/>
  <c r="E14" s="1"/>
  <c r="E13" s="1"/>
  <c r="E12" s="1"/>
  <c r="D31" i="2"/>
  <c r="D14" s="1"/>
  <c r="D13" s="1"/>
  <c r="D83" s="1"/>
  <c r="D17" i="1" s="1"/>
  <c r="D16" s="1"/>
  <c r="D15" s="1"/>
  <c r="D14" s="1"/>
  <c r="D13" s="1"/>
  <c r="D12" s="1"/>
  <c r="C61" i="2"/>
  <c r="C60" s="1"/>
</calcChain>
</file>

<file path=xl/sharedStrings.xml><?xml version="1.0" encoding="utf-8"?>
<sst xmlns="http://schemas.openxmlformats.org/spreadsheetml/2006/main" count="234" uniqueCount="207">
  <si>
    <t>(руб.)</t>
  </si>
  <si>
    <t>Код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</si>
  <si>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</si>
  <si>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</si>
  <si>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</si>
  <si>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</si>
  <si>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</si>
  <si>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</si>
  <si>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</si>
  <si>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</si>
  <si>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</si>
  <si>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</si>
  <si>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</si>
  <si>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</si>
  <si>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</si>
  <si>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</si>
  <si>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</si>
  <si>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</si>
  <si>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</si>
  <si>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</si>
  <si>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</si>
  <si>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</si>
  <si>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</si>
  <si>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</si>
  <si>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</si>
  <si>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</si>
  <si>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</si>
  <si>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</si>
  <si>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</si>
  <si>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</si>
  <si>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</si>
  <si>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Общегосударственные вопросы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</si>
  <si>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</si>
  <si>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</si>
  <si>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</si>
  <si>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Жилищно-коммунальное хозяйство</t>
  </si>
  <si>
    <t>Благоустройство</t>
  </si>
  <si>
    <t>Культура</t>
  </si>
  <si>
    <t>Физическая культура и спорт</t>
  </si>
  <si>
    <t xml:space="preserve">Физическая культура </t>
  </si>
  <si>
    <t>Итого расходов</t>
  </si>
  <si>
    <t>Национальная экономика</t>
  </si>
  <si>
    <t>Акцизы по подакцизным товарам (продукции), производимым на территории Российской Федерации</t>
  </si>
  <si>
    <t>Жилищное хозяйство</t>
  </si>
  <si>
    <t>Другие вопросы в области национальной безопасности и правоохранительной деятельности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</si>
  <si>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</si>
  <si>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</si>
  <si>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</si>
  <si>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</si>
  <si>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</si>
  <si>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</si>
  <si>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</si>
  <si>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</si>
  <si>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</si>
  <si>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</si>
  <si>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</si>
  <si>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000 10100000000000000</t>
  </si>
  <si>
    <t>000 10300000000000000</t>
  </si>
  <si>
    <t>000 10500000000000000</t>
  </si>
  <si>
    <t>000 20000000000000000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</si>
  <si>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</si>
  <si>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Культура, кинематография </t>
  </si>
  <si>
    <t>Дорожное хозяйство (дорожные фонды)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</si>
  <si>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</si>
  <si>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</si>
  <si>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</si>
  <si>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</si>
  <si>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</si>
  <si>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</si>
  <si>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000 10501000000000110</t>
  </si>
  <si>
    <t>000 10501010010000110</t>
  </si>
  <si>
    <t>000 10501011010000110</t>
  </si>
  <si>
    <t>000 10501020010000110</t>
  </si>
  <si>
    <t>000 10501021010000110</t>
  </si>
  <si>
    <t>Субсидии бюджетам бюджетной системы Российской Федерации (межбюджетные субсидии)</t>
  </si>
  <si>
    <t>000 20215001000000150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</si>
  <si>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</si>
  <si>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</si>
  <si>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Национальная безопасность и правоохранительная деятельность</t>
  </si>
  <si>
    <t>1</t>
  </si>
  <si>
    <t>X</t>
  </si>
  <si>
    <t>000 10000000000000000</t>
  </si>
  <si>
    <t>000 10102000010000110</t>
  </si>
  <si>
    <t>000 10102010010000110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</si>
  <si>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</si>
  <si>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</si>
  <si>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</si>
  <si>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</si>
  <si>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</si>
  <si>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</si>
  <si>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</si>
  <si>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</si>
  <si>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182 10501011011000110</t>
  </si>
  <si>
    <t>182 10501021011000110</t>
  </si>
  <si>
    <t>000 10503000010000110</t>
  </si>
  <si>
    <t>000 10503010010000110</t>
  </si>
  <si>
    <t>182 10503010011000110</t>
  </si>
  <si>
    <t>НАЛОГИ НА ИМУЩЕСТВО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</si>
  <si>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</si>
  <si>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</si>
  <si>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</si>
  <si>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</si>
  <si>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182 10601030101000110</t>
  </si>
  <si>
    <t>Земельный налог</t>
  </si>
  <si>
    <t>000 10606000000000110</t>
  </si>
  <si>
    <t>000 10606030000000110</t>
  </si>
  <si>
    <t>000 10606033100000110</t>
  </si>
  <si>
    <t>182 10606033101000110</t>
  </si>
  <si>
    <t>000 10606040000000110</t>
  </si>
  <si>
    <t>000 10606043100000110</t>
  </si>
  <si>
    <t>182 10606043101000110</t>
  </si>
  <si>
    <t>000 20235118000000150</t>
  </si>
  <si>
    <t>Доходы бюджета - ВСЕГО: 
В том числе:</t>
  </si>
  <si>
    <t>Код бюджетной классификации Российской Федерации</t>
  </si>
  <si>
    <t>Наименование кода дохода бюджета</t>
  </si>
  <si>
    <t>Прочие субсидии</t>
  </si>
  <si>
    <t>Прочие субсидии бюджетам сельских поселений</t>
  </si>
  <si>
    <t>000 20229999000000150</t>
  </si>
  <si>
    <t>000 11700000000000000</t>
  </si>
  <si>
    <t>000 11715000000000150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</si>
  <si>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</si>
  <si>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</si>
  <si>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</si>
  <si>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</si>
  <si>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</si>
  <si>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</t>
  </si>
  <si>
    <t>Иные межбюджетные трансферты</t>
  </si>
  <si>
    <t>2024 год</t>
  </si>
  <si>
    <t>182 10102030011000110</t>
  </si>
  <si>
    <t>000 20249999000000 150</t>
  </si>
  <si>
    <t>000 2 024 0000 00 0000 150</t>
  </si>
  <si>
    <t>000 2 02 30000 00 0000150</t>
  </si>
  <si>
    <t>000 2 02 20000 00 0000150</t>
  </si>
  <si>
    <t>000 2 02 10000 00 0000150</t>
  </si>
  <si>
    <t>000 2 02 000000 00 000 000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</si>
  <si>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</si>
  <si>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</si>
  <si>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</si>
  <si>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Защита населения и территории от чрезвычайных ситуаций природного и техногенного характера, пожарная безопасность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</si>
  <si>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</si>
  <si>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</si>
  <si>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</si>
  <si>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</si>
  <si>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Всего доходов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</si>
  <si>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</si>
  <si>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 , взимаемый по ставкам,  применяемым к объектам налогообложения, расположенным в границах сельских   поселений (сумма платежа (перерасчеты, недоимка и задолженность по соответствующему платежу, в том числе по отмененному)</t>
  </si>
  <si>
    <t xml:space="preserve">депутатов Новочеркасского сельсовета </t>
  </si>
  <si>
    <t>Саракташского района Оренбургской области</t>
  </si>
  <si>
    <t>232 11715030100000150</t>
  </si>
  <si>
    <t>232 20215001100000150</t>
  </si>
  <si>
    <t>232 20229999100000150</t>
  </si>
  <si>
    <t>232 20235118100000150</t>
  </si>
  <si>
    <t>232 20249999100000150</t>
  </si>
  <si>
    <t>к решению Совета</t>
  </si>
  <si>
    <t>2025 год</t>
  </si>
  <si>
    <t>Наименование расходов</t>
  </si>
  <si>
    <t>РЗ</t>
  </si>
  <si>
    <t>ПР</t>
  </si>
  <si>
    <t>УСЛОВНО УТВЕРЖДЕННЫЕ РАСХОДЫ</t>
  </si>
  <si>
    <t>Резервные фонды</t>
  </si>
  <si>
    <t>Изменение остатков средств на счетах по учету средств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</si>
  <si>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</si>
  <si>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</si>
  <si>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Приложение № 1</t>
  </si>
  <si>
    <t>Приложение № 2</t>
  </si>
  <si>
    <t>Приложение № 3</t>
  </si>
  <si>
    <t>182 10302231010000110</t>
  </si>
  <si>
    <t>182 10302230010000110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</si>
  <si>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</si>
  <si>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</si>
  <si>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</si>
  <si>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</si>
  <si>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</si>
  <si>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</si>
  <si>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СОЦИАЛЬНАЯ ПОЛИТИКА</t>
  </si>
  <si>
    <t>Пенсионное обеспечение</t>
  </si>
  <si>
    <t>на 2024 год и на плановый период 2025 и 2026 годов</t>
  </si>
  <si>
    <t>2026 год</t>
  </si>
  <si>
    <t xml:space="preserve">Поступление доходов в бюджет поселения по кодам видов доходов, подвидов доходов на 2024 год и на плановый период 2025, 2026 годов
</t>
  </si>
  <si>
    <t>Распределение бюджетных ассигнований бюджета поселения на 2024 год  и на плановый период 2025 и 2026 годов по разделам, подразделам расходов классификации расходов бюджета</t>
  </si>
  <si>
    <t xml:space="preserve">Наименование кода </t>
  </si>
  <si>
    <t>Инициативные платежи, зачисляемые в бюджеты сельских поселений (средства, поступающие на ремонт автомобильной дороги)</t>
  </si>
  <si>
    <t>232 11715030100013150</t>
  </si>
  <si>
    <t>Коммунальное хозяйство</t>
  </si>
  <si>
    <t xml:space="preserve">Источники финансирования дефицита бюджета поселения </t>
  </si>
  <si>
    <t>Всего источники финансирования дефицита бюджета</t>
  </si>
  <si>
    <t>Субсидии бюджетам сельских поселений на развитие транспортной инфраструктуры на сельских территориях</t>
  </si>
  <si>
    <t>232 2 02 25372 10 0000 150</t>
  </si>
  <si>
    <t xml:space="preserve">Субсидии бюджетам на развитие транспортной инфраструктуры на сельских территориях </t>
  </si>
  <si>
    <t xml:space="preserve">000 2 02 25372 00 0000 150 </t>
  </si>
  <si>
    <t xml:space="preserve">232 2 04 05099 10 0000 150 </t>
  </si>
  <si>
    <t>Прочие безвозмездные поступления от негосударственных организаций в бюджеты сельских поселений</t>
  </si>
  <si>
    <t xml:space="preserve">000 2 04 05000 10 0000 150 </t>
  </si>
  <si>
    <t xml:space="preserve">Безвозмездные поступления от негосударственных организаций в бюджеты сельских поселений </t>
  </si>
  <si>
    <t>БЕЗВОЗМЕЗДНЫЕ ПОСТУПЛЕНИЯ ОТ НЕГОСУДАРСТВЕННЫХ ОРГАНИЗАЦИЙ</t>
  </si>
  <si>
    <t xml:space="preserve">000 2 04 00000 00 0000 000 </t>
  </si>
  <si>
    <t xml:space="preserve">000 2 02 19999 00 0000 150 </t>
  </si>
  <si>
    <t>Прочие дотации</t>
  </si>
  <si>
    <t xml:space="preserve">Прочие дотации бюджетам сельских поселений </t>
  </si>
  <si>
    <t>232 20219999100000150</t>
  </si>
  <si>
    <t xml:space="preserve">000 2 02 25599 00 0000 150 </t>
  </si>
  <si>
    <t>Субсидии бюджетам на подготовку проектов межевания земельных участков и на проведение кадастровых работ</t>
  </si>
  <si>
    <t xml:space="preserve">Субсидии бюджетам сельских поселений на подготовку проектов межевания земельных участков и на проведение кадастровых работ </t>
  </si>
  <si>
    <t>232 2 02 25599 10 0000 150</t>
  </si>
  <si>
    <t>Другие вопросы в области национальной экономики</t>
  </si>
  <si>
    <t>от 20.09.2024 № 176</t>
  </si>
  <si>
    <t>от 20.09.2024 №176</t>
  </si>
</sst>
</file>

<file path=xl/styles.xml><?xml version="1.0" encoding="utf-8"?>
<styleSheet xmlns="http://schemas.openxmlformats.org/spreadsheetml/2006/main">
  <numFmts count="6">
    <numFmt numFmtId="171" formatCode="_-* #,##0.00_р_._-;\-* #,##0.00_р_._-;_-* &quot;-&quot;??_р_._-;_-@_-"/>
    <numFmt numFmtId="173" formatCode="00"/>
    <numFmt numFmtId="176" formatCode="#,##0.0"/>
    <numFmt numFmtId="182" formatCode="&quot;&quot;###,##0.00"/>
    <numFmt numFmtId="186" formatCode="0.00;[Red]0.00"/>
    <numFmt numFmtId="190" formatCode="#,##0.00;[Red]#,##0.00"/>
  </numFmts>
  <fonts count="13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171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3" fontId="4" fillId="0" borderId="0" xfId="0" applyNumberFormat="1" applyFont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3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6" fillId="0" borderId="0" xfId="0" applyFont="1"/>
    <xf numFmtId="176" fontId="2" fillId="0" borderId="1" xfId="0" applyNumberFormat="1" applyFont="1" applyFill="1" applyBorder="1" applyAlignment="1">
      <alignment horizontal="justify" vertical="top" wrapText="1"/>
    </xf>
    <xf numFmtId="0" fontId="7" fillId="0" borderId="0" xfId="0" applyFont="1"/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0" xfId="0" applyFont="1"/>
    <xf numFmtId="0" fontId="8" fillId="0" borderId="2" xfId="0" applyFont="1" applyFill="1" applyBorder="1" applyAlignment="1">
      <alignment horizontal="center" wrapText="1"/>
    </xf>
    <xf numFmtId="0" fontId="4" fillId="0" borderId="0" xfId="0" applyFont="1"/>
    <xf numFmtId="0" fontId="8" fillId="0" borderId="2" xfId="0" applyFont="1" applyFill="1" applyBorder="1" applyAlignment="1">
      <alignment horizontal="left" vertical="top" wrapText="1"/>
    </xf>
    <xf numFmtId="182" fontId="8" fillId="0" borderId="2" xfId="0" applyNumberFormat="1" applyFont="1" applyFill="1" applyBorder="1" applyAlignment="1">
      <alignment horizontal="right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2" fillId="0" borderId="0" xfId="0" applyNumberFormat="1" applyFont="1"/>
    <xf numFmtId="0" fontId="8" fillId="0" borderId="5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center" wrapText="1"/>
    </xf>
    <xf numFmtId="182" fontId="8" fillId="0" borderId="5" xfId="0" applyNumberFormat="1" applyFont="1" applyFill="1" applyBorder="1" applyAlignment="1">
      <alignment horizontal="right" wrapText="1"/>
    </xf>
    <xf numFmtId="182" fontId="8" fillId="0" borderId="1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wrapText="1"/>
    </xf>
    <xf numFmtId="182" fontId="10" fillId="0" borderId="2" xfId="0" applyNumberFormat="1" applyFont="1" applyFill="1" applyBorder="1" applyAlignment="1">
      <alignment horizontal="right" wrapText="1"/>
    </xf>
    <xf numFmtId="0" fontId="11" fillId="0" borderId="0" xfId="0" applyFont="1"/>
    <xf numFmtId="49" fontId="10" fillId="0" borderId="2" xfId="0" applyNumberFormat="1" applyFont="1" applyFill="1" applyBorder="1" applyAlignment="1">
      <alignment horizontal="center" wrapText="1"/>
    </xf>
    <xf numFmtId="182" fontId="10" fillId="0" borderId="1" xfId="0" applyNumberFormat="1" applyFont="1" applyFill="1" applyBorder="1" applyAlignment="1">
      <alignment horizontal="right" wrapText="1"/>
    </xf>
    <xf numFmtId="0" fontId="11" fillId="0" borderId="6" xfId="0" applyFont="1" applyBorder="1" applyAlignment="1">
      <alignment horizontal="justify" vertical="center" wrapText="1"/>
    </xf>
    <xf numFmtId="182" fontId="1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7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center" wrapText="1"/>
    </xf>
    <xf numFmtId="171" fontId="10" fillId="0" borderId="2" xfId="2" applyFont="1" applyFill="1" applyBorder="1" applyAlignment="1">
      <alignment horizontal="right" wrapText="1"/>
    </xf>
    <xf numFmtId="0" fontId="8" fillId="0" borderId="8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wrapText="1"/>
    </xf>
    <xf numFmtId="182" fontId="10" fillId="0" borderId="3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2" fontId="9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wrapText="1"/>
    </xf>
    <xf numFmtId="173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/>
    </xf>
    <xf numFmtId="173" fontId="3" fillId="0" borderId="1" xfId="1" applyNumberFormat="1" applyFont="1" applyFill="1" applyBorder="1" applyAlignment="1" applyProtection="1">
      <protection hidden="1"/>
    </xf>
    <xf numFmtId="173" fontId="2" fillId="0" borderId="1" xfId="1" applyNumberFormat="1" applyFont="1" applyFill="1" applyBorder="1" applyAlignment="1" applyProtection="1">
      <protection hidden="1"/>
    </xf>
    <xf numFmtId="173" fontId="3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top" wrapText="1"/>
    </xf>
    <xf numFmtId="173" fontId="2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center" wrapText="1"/>
    </xf>
    <xf numFmtId="173" fontId="2" fillId="0" borderId="1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quotePrefix="1" applyFont="1" applyFill="1" applyBorder="1" applyAlignment="1">
      <alignment horizontal="left" vertical="center"/>
    </xf>
    <xf numFmtId="173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86" fontId="3" fillId="0" borderId="1" xfId="0" applyNumberFormat="1" applyFont="1" applyBorder="1" applyAlignment="1">
      <alignment horizontal="right" vertical="top" wrapText="1"/>
    </xf>
    <xf numFmtId="173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>
      <alignment horizontal="center" wrapText="1"/>
    </xf>
    <xf numFmtId="186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190" fontId="2" fillId="0" borderId="1" xfId="0" applyNumberFormat="1" applyFont="1" applyBorder="1" applyAlignment="1">
      <alignment horizontal="right" wrapText="1"/>
    </xf>
    <xf numFmtId="0" fontId="8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0" fillId="0" borderId="0" xfId="0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E36"/>
  <sheetViews>
    <sheetView zoomScale="75" workbookViewId="0">
      <selection activeCell="I12" sqref="I12"/>
    </sheetView>
  </sheetViews>
  <sheetFormatPr defaultRowHeight="12.75"/>
  <cols>
    <col min="1" max="1" width="35.28515625" customWidth="1"/>
    <col min="2" max="2" width="44.28515625" customWidth="1"/>
    <col min="3" max="3" width="20.5703125" customWidth="1"/>
    <col min="4" max="4" width="21.140625" customWidth="1"/>
    <col min="5" max="5" width="18.85546875" customWidth="1"/>
  </cols>
  <sheetData>
    <row r="1" spans="1:5" ht="18.75">
      <c r="C1" s="1" t="s">
        <v>163</v>
      </c>
      <c r="D1" s="1"/>
      <c r="E1" s="1"/>
    </row>
    <row r="2" spans="1:5" ht="18.75">
      <c r="C2" s="1" t="s">
        <v>153</v>
      </c>
      <c r="D2" s="1"/>
      <c r="E2" s="1"/>
    </row>
    <row r="3" spans="1:5" ht="18.75">
      <c r="C3" s="1" t="s">
        <v>146</v>
      </c>
      <c r="D3" s="1"/>
      <c r="E3" s="1"/>
    </row>
    <row r="4" spans="1:5" ht="18.75">
      <c r="C4" s="1" t="s">
        <v>147</v>
      </c>
      <c r="D4" s="1"/>
      <c r="E4" s="1"/>
    </row>
    <row r="5" spans="1:5" ht="18.75">
      <c r="C5" s="74" t="s">
        <v>205</v>
      </c>
      <c r="D5" s="1"/>
      <c r="E5" s="1"/>
    </row>
    <row r="7" spans="1:5" ht="18.75">
      <c r="A7" s="103" t="s">
        <v>184</v>
      </c>
      <c r="B7" s="103"/>
      <c r="C7" s="103"/>
      <c r="D7" s="103"/>
      <c r="E7" s="103"/>
    </row>
    <row r="8" spans="1:5" ht="18.75">
      <c r="A8" s="104" t="s">
        <v>176</v>
      </c>
      <c r="B8" s="104"/>
      <c r="C8" s="104"/>
      <c r="D8" s="104"/>
      <c r="E8" s="104"/>
    </row>
    <row r="9" spans="1:5" ht="18.75">
      <c r="A9" s="2"/>
      <c r="E9" s="3" t="s">
        <v>0</v>
      </c>
    </row>
    <row r="10" spans="1:5" ht="18.75">
      <c r="A10" s="2"/>
    </row>
    <row r="11" spans="1:5" ht="32.450000000000003" customHeight="1">
      <c r="A11" s="4" t="s">
        <v>1</v>
      </c>
      <c r="B11" s="4" t="s">
        <v>180</v>
      </c>
      <c r="C11" s="4" t="s">
        <v>127</v>
      </c>
      <c r="D11" s="4" t="s">
        <v>154</v>
      </c>
      <c r="E11" s="4" t="s">
        <v>177</v>
      </c>
    </row>
    <row r="12" spans="1:5" ht="56.25">
      <c r="A12" s="4" t="s">
        <v>2</v>
      </c>
      <c r="B12" s="5" t="s">
        <v>3</v>
      </c>
      <c r="C12" s="25">
        <f>C13</f>
        <v>807171.58999999613</v>
      </c>
      <c r="D12" s="25">
        <f>D13</f>
        <v>0</v>
      </c>
      <c r="E12" s="25">
        <f>E13</f>
        <v>0</v>
      </c>
    </row>
    <row r="13" spans="1:5" ht="37.5">
      <c r="A13" s="6" t="s">
        <v>4</v>
      </c>
      <c r="B13" s="7" t="s">
        <v>160</v>
      </c>
      <c r="C13" s="25">
        <f>C14+C18</f>
        <v>807171.58999999613</v>
      </c>
      <c r="D13" s="25">
        <f>D14+D18</f>
        <v>0</v>
      </c>
      <c r="E13" s="25">
        <f>E14+E18</f>
        <v>0</v>
      </c>
    </row>
    <row r="14" spans="1:5" ht="37.5">
      <c r="A14" s="6" t="s">
        <v>5</v>
      </c>
      <c r="B14" s="7" t="s">
        <v>6</v>
      </c>
      <c r="C14" s="25">
        <f t="shared" ref="C14:E16" si="0">C15</f>
        <v>-32551529.640000001</v>
      </c>
      <c r="D14" s="25">
        <f t="shared" si="0"/>
        <v>-17590300</v>
      </c>
      <c r="E14" s="25">
        <f t="shared" si="0"/>
        <v>-18021700</v>
      </c>
    </row>
    <row r="15" spans="1:5" ht="37.5">
      <c r="A15" s="6" t="s">
        <v>7</v>
      </c>
      <c r="B15" s="7" t="s">
        <v>8</v>
      </c>
      <c r="C15" s="25">
        <f t="shared" si="0"/>
        <v>-32551529.640000001</v>
      </c>
      <c r="D15" s="25">
        <f t="shared" si="0"/>
        <v>-17590300</v>
      </c>
      <c r="E15" s="25">
        <f t="shared" si="0"/>
        <v>-18021700</v>
      </c>
    </row>
    <row r="16" spans="1:5" ht="37.5">
      <c r="A16" s="6" t="s">
        <v>9</v>
      </c>
      <c r="B16" s="7" t="s">
        <v>10</v>
      </c>
      <c r="C16" s="25">
        <f>C17</f>
        <v>-32551529.640000001</v>
      </c>
      <c r="D16" s="25">
        <f t="shared" si="0"/>
        <v>-17590300</v>
      </c>
      <c r="E16" s="25">
        <f t="shared" si="0"/>
        <v>-18021700</v>
      </c>
    </row>
    <row r="17" spans="1:5" ht="56.25">
      <c r="A17" s="6" t="s">
        <v>11</v>
      </c>
      <c r="B17" s="7" t="s">
        <v>139</v>
      </c>
      <c r="C17" s="25">
        <f>-'прил №2'!C83</f>
        <v>-32551529.640000001</v>
      </c>
      <c r="D17" s="25">
        <f>-'прил №2'!D83</f>
        <v>-17590300</v>
      </c>
      <c r="E17" s="25">
        <f>-'прил №2'!E83</f>
        <v>-18021700</v>
      </c>
    </row>
    <row r="18" spans="1:5" ht="37.5">
      <c r="A18" s="6" t="s">
        <v>12</v>
      </c>
      <c r="B18" s="7" t="s">
        <v>13</v>
      </c>
      <c r="C18" s="25">
        <f t="shared" ref="C18:E20" si="1">C19</f>
        <v>33358701.229999997</v>
      </c>
      <c r="D18" s="25">
        <f t="shared" si="1"/>
        <v>17590300</v>
      </c>
      <c r="E18" s="25">
        <f t="shared" si="1"/>
        <v>18021700</v>
      </c>
    </row>
    <row r="19" spans="1:5" ht="37.5">
      <c r="A19" s="6" t="s">
        <v>14</v>
      </c>
      <c r="B19" s="7" t="s">
        <v>15</v>
      </c>
      <c r="C19" s="25">
        <f t="shared" si="1"/>
        <v>33358701.229999997</v>
      </c>
      <c r="D19" s="25">
        <f t="shared" si="1"/>
        <v>17590300</v>
      </c>
      <c r="E19" s="25">
        <f t="shared" si="1"/>
        <v>18021700</v>
      </c>
    </row>
    <row r="20" spans="1:5" ht="37.5">
      <c r="A20" s="6" t="s">
        <v>16</v>
      </c>
      <c r="B20" s="7" t="s">
        <v>17</v>
      </c>
      <c r="C20" s="26">
        <f t="shared" si="1"/>
        <v>33358701.229999997</v>
      </c>
      <c r="D20" s="26">
        <f t="shared" si="1"/>
        <v>17590300</v>
      </c>
      <c r="E20" s="26">
        <f t="shared" si="1"/>
        <v>18021700</v>
      </c>
    </row>
    <row r="21" spans="1:5" ht="56.25">
      <c r="A21" s="6" t="s">
        <v>18</v>
      </c>
      <c r="B21" s="7" t="s">
        <v>140</v>
      </c>
      <c r="C21" s="26">
        <f>'прил №3'!D42</f>
        <v>33358701.229999997</v>
      </c>
      <c r="D21" s="26">
        <f>'прил №3'!E42</f>
        <v>17590300</v>
      </c>
      <c r="E21" s="26">
        <f>'прил №3'!F42</f>
        <v>18021700</v>
      </c>
    </row>
    <row r="22" spans="1:5" ht="37.5">
      <c r="A22" s="6"/>
      <c r="B22" s="96" t="s">
        <v>185</v>
      </c>
      <c r="C22" s="97">
        <f>C12</f>
        <v>807171.58999999613</v>
      </c>
      <c r="D22" s="97">
        <v>0</v>
      </c>
      <c r="E22" s="97">
        <v>0</v>
      </c>
    </row>
    <row r="23" spans="1:5" ht="18.75">
      <c r="A23" s="8"/>
      <c r="B23" s="9"/>
      <c r="C23" s="10"/>
      <c r="D23" s="10"/>
      <c r="E23" s="11"/>
    </row>
    <row r="24" spans="1:5" ht="18.75">
      <c r="A24" s="8"/>
      <c r="B24" s="9"/>
      <c r="C24" s="10"/>
      <c r="D24" s="10"/>
      <c r="E24" s="11"/>
    </row>
    <row r="25" spans="1:5">
      <c r="C25" s="12"/>
      <c r="D25" s="12"/>
      <c r="E25" s="12"/>
    </row>
    <row r="26" spans="1:5">
      <c r="C26" s="12"/>
      <c r="D26" s="12"/>
      <c r="E26" s="12"/>
    </row>
    <row r="27" spans="1:5">
      <c r="C27" s="12"/>
      <c r="D27" s="12"/>
      <c r="E27" s="12"/>
    </row>
    <row r="28" spans="1:5">
      <c r="C28" s="12"/>
      <c r="D28" s="12"/>
      <c r="E28" s="12"/>
    </row>
    <row r="29" spans="1:5">
      <c r="C29" s="12"/>
      <c r="D29" s="12"/>
      <c r="E29" s="12"/>
    </row>
    <row r="30" spans="1:5">
      <c r="C30" s="12"/>
      <c r="D30" s="12"/>
      <c r="E30" s="12"/>
    </row>
    <row r="31" spans="1:5">
      <c r="C31" s="12"/>
      <c r="D31" s="12"/>
      <c r="E31" s="12"/>
    </row>
    <row r="32" spans="1:5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  <row r="36" spans="3:5">
      <c r="C36" s="12"/>
      <c r="D36" s="12"/>
      <c r="E36" s="12"/>
    </row>
  </sheetData>
  <mergeCells count="2">
    <mergeCell ref="A7:E7"/>
    <mergeCell ref="A8:E8"/>
  </mergeCells>
  <phoneticPr fontId="5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107"/>
  <sheetViews>
    <sheetView zoomScale="75" workbookViewId="0">
      <selection activeCell="N11" sqref="N11"/>
    </sheetView>
  </sheetViews>
  <sheetFormatPr defaultRowHeight="15.75"/>
  <cols>
    <col min="1" max="1" width="51.7109375" style="33" customWidth="1"/>
    <col min="2" max="2" width="30.28515625" style="13" customWidth="1"/>
    <col min="3" max="3" width="19.7109375" style="13" customWidth="1"/>
    <col min="4" max="4" width="17.42578125" style="13" customWidth="1"/>
    <col min="5" max="5" width="18.42578125" style="33" customWidth="1"/>
    <col min="6" max="16384" width="9.140625" style="33"/>
  </cols>
  <sheetData>
    <row r="1" spans="1:5" s="31" customFormat="1" ht="24" customHeight="1">
      <c r="B1" s="107" t="s">
        <v>164</v>
      </c>
      <c r="C1" s="108"/>
      <c r="D1" s="108"/>
      <c r="E1" s="108"/>
    </row>
    <row r="2" spans="1:5" s="31" customFormat="1" ht="21" customHeight="1">
      <c r="B2" s="107" t="s">
        <v>153</v>
      </c>
      <c r="C2" s="108"/>
      <c r="D2" s="108"/>
      <c r="E2" s="108"/>
    </row>
    <row r="3" spans="1:5" s="31" customFormat="1" ht="20.25" customHeight="1">
      <c r="B3" s="107" t="s">
        <v>146</v>
      </c>
      <c r="C3" s="108"/>
      <c r="D3" s="108"/>
      <c r="E3" s="108"/>
    </row>
    <row r="4" spans="1:5" s="31" customFormat="1" ht="20.25" customHeight="1">
      <c r="B4" s="10"/>
      <c r="C4" s="111" t="s">
        <v>147</v>
      </c>
      <c r="D4" s="111"/>
      <c r="E4" s="111"/>
    </row>
    <row r="5" spans="1:5" s="31" customFormat="1" ht="23.25" customHeight="1">
      <c r="B5" s="109" t="s">
        <v>205</v>
      </c>
      <c r="C5" s="110"/>
      <c r="D5" s="110"/>
      <c r="E5" s="110"/>
    </row>
    <row r="6" spans="1:5" s="31" customFormat="1" ht="18" customHeight="1">
      <c r="B6" s="39"/>
      <c r="C6" s="39"/>
      <c r="D6" s="39"/>
    </row>
    <row r="7" spans="1:5" s="31" customFormat="1" ht="57" customHeight="1">
      <c r="A7" s="103" t="s">
        <v>178</v>
      </c>
      <c r="B7" s="106"/>
      <c r="C7" s="106"/>
      <c r="D7" s="106"/>
      <c r="E7" s="106"/>
    </row>
    <row r="8" spans="1:5" s="31" customFormat="1" ht="3" customHeight="1">
      <c r="A8" s="106"/>
      <c r="B8" s="106"/>
      <c r="C8" s="106"/>
      <c r="D8" s="106"/>
      <c r="E8" s="106"/>
    </row>
    <row r="9" spans="1:5" s="31" customFormat="1" ht="15.75" customHeight="1">
      <c r="B9" s="39"/>
      <c r="C9" s="39"/>
      <c r="D9" s="39" t="s">
        <v>0</v>
      </c>
    </row>
    <row r="10" spans="1:5" s="31" customFormat="1" ht="13.5" customHeight="1">
      <c r="B10" s="39"/>
      <c r="C10" s="39"/>
      <c r="D10" s="39"/>
    </row>
    <row r="11" spans="1:5" s="31" customFormat="1" ht="85.5" customHeight="1">
      <c r="A11" s="72" t="s">
        <v>114</v>
      </c>
      <c r="B11" s="94" t="s">
        <v>113</v>
      </c>
      <c r="C11" s="71" t="s">
        <v>127</v>
      </c>
      <c r="D11" s="71" t="s">
        <v>154</v>
      </c>
      <c r="E11" s="72" t="s">
        <v>177</v>
      </c>
    </row>
    <row r="12" spans="1:5" ht="19.5" customHeight="1" thickBot="1">
      <c r="A12" s="37" t="s">
        <v>79</v>
      </c>
      <c r="B12" s="38">
        <v>2</v>
      </c>
      <c r="C12" s="38">
        <v>3</v>
      </c>
      <c r="D12" s="38">
        <v>4</v>
      </c>
      <c r="E12" s="38">
        <v>5</v>
      </c>
    </row>
    <row r="13" spans="1:5" s="47" customFormat="1" ht="31.5">
      <c r="A13" s="44" t="s">
        <v>112</v>
      </c>
      <c r="B13" s="45" t="s">
        <v>80</v>
      </c>
      <c r="C13" s="55">
        <f>C14+C60</f>
        <v>32551529.640000001</v>
      </c>
      <c r="D13" s="46">
        <f>D14+D60</f>
        <v>17590300</v>
      </c>
      <c r="E13" s="46">
        <f>E14+E60</f>
        <v>18021700</v>
      </c>
    </row>
    <row r="14" spans="1:5" ht="23.25" customHeight="1">
      <c r="A14" s="34" t="s">
        <v>23</v>
      </c>
      <c r="B14" s="32" t="s">
        <v>81</v>
      </c>
      <c r="C14" s="35">
        <f>C15+C21+C31+C42+C56</f>
        <v>9508000</v>
      </c>
      <c r="D14" s="35">
        <f>D15+D21+D31+D42+D56</f>
        <v>9638000</v>
      </c>
      <c r="E14" s="35">
        <f>E15+E21+E31+E42+E56</f>
        <v>10016000</v>
      </c>
    </row>
    <row r="15" spans="1:5" s="47" customFormat="1" ht="19.5" customHeight="1">
      <c r="A15" s="44" t="s">
        <v>24</v>
      </c>
      <c r="B15" s="45" t="s">
        <v>56</v>
      </c>
      <c r="C15" s="46">
        <f t="shared" ref="C15:E17" si="0">C16</f>
        <v>4596000</v>
      </c>
      <c r="D15" s="46">
        <f t="shared" si="0"/>
        <v>4794000</v>
      </c>
      <c r="E15" s="46">
        <f t="shared" si="0"/>
        <v>4996000</v>
      </c>
    </row>
    <row r="16" spans="1:5" s="47" customFormat="1" ht="22.5" customHeight="1">
      <c r="A16" s="44" t="s">
        <v>25</v>
      </c>
      <c r="B16" s="45" t="s">
        <v>82</v>
      </c>
      <c r="C16" s="46">
        <f>C17+C19</f>
        <v>4596000</v>
      </c>
      <c r="D16" s="46">
        <f>D17+D19</f>
        <v>4794000</v>
      </c>
      <c r="E16" s="46">
        <f>E17+E19</f>
        <v>4996000</v>
      </c>
    </row>
    <row r="17" spans="1:5" ht="109.5" customHeight="1">
      <c r="A17" s="34" t="s">
        <v>161</v>
      </c>
      <c r="B17" s="32" t="s">
        <v>83</v>
      </c>
      <c r="C17" s="35">
        <f t="shared" si="0"/>
        <v>4587000</v>
      </c>
      <c r="D17" s="35">
        <f t="shared" si="0"/>
        <v>4784000</v>
      </c>
      <c r="E17" s="35">
        <f t="shared" si="0"/>
        <v>4986000</v>
      </c>
    </row>
    <row r="18" spans="1:5" ht="148.5" customHeight="1">
      <c r="A18" s="34" t="s">
        <v>162</v>
      </c>
      <c r="B18" s="36" t="s">
        <v>84</v>
      </c>
      <c r="C18" s="35">
        <v>4587000</v>
      </c>
      <c r="D18" s="35">
        <v>4784000</v>
      </c>
      <c r="E18" s="35">
        <v>4986000</v>
      </c>
    </row>
    <row r="19" spans="1:5" ht="74.25" customHeight="1">
      <c r="A19" s="34" t="s">
        <v>85</v>
      </c>
      <c r="B19" s="32" t="s">
        <v>86</v>
      </c>
      <c r="C19" s="35">
        <f>C20</f>
        <v>9000</v>
      </c>
      <c r="D19" s="35">
        <f>D20</f>
        <v>10000</v>
      </c>
      <c r="E19" s="35">
        <f>E20</f>
        <v>10000</v>
      </c>
    </row>
    <row r="20" spans="1:5" ht="108" customHeight="1">
      <c r="A20" s="34" t="s">
        <v>135</v>
      </c>
      <c r="B20" s="36" t="s">
        <v>128</v>
      </c>
      <c r="C20" s="35">
        <v>9000</v>
      </c>
      <c r="D20" s="35">
        <v>10000</v>
      </c>
      <c r="E20" s="35">
        <v>10000</v>
      </c>
    </row>
    <row r="21" spans="1:5" s="47" customFormat="1" ht="49.5" customHeight="1">
      <c r="A21" s="44" t="s">
        <v>55</v>
      </c>
      <c r="B21" s="45" t="s">
        <v>57</v>
      </c>
      <c r="C21" s="46">
        <f>C22</f>
        <v>1691000</v>
      </c>
      <c r="D21" s="46">
        <f>D22</f>
        <v>1728000</v>
      </c>
      <c r="E21" s="46">
        <f>E22</f>
        <v>1793000</v>
      </c>
    </row>
    <row r="22" spans="1:5" s="47" customFormat="1" ht="62.25" customHeight="1">
      <c r="A22" s="44" t="s">
        <v>42</v>
      </c>
      <c r="B22" s="45" t="s">
        <v>87</v>
      </c>
      <c r="C22" s="46">
        <f>C23+C25+C27+C29</f>
        <v>1691000</v>
      </c>
      <c r="D22" s="46">
        <f>D23+D25+D27+D29</f>
        <v>1728000</v>
      </c>
      <c r="E22" s="46">
        <f>E23+E25+E27+E29</f>
        <v>1793000</v>
      </c>
    </row>
    <row r="23" spans="1:5" ht="102.75" customHeight="1">
      <c r="A23" s="34" t="s">
        <v>45</v>
      </c>
      <c r="B23" s="36" t="s">
        <v>167</v>
      </c>
      <c r="C23" s="35">
        <f>C24</f>
        <v>882000</v>
      </c>
      <c r="D23" s="35">
        <f>D24</f>
        <v>899000</v>
      </c>
      <c r="E23" s="35">
        <f>E24</f>
        <v>934000</v>
      </c>
    </row>
    <row r="24" spans="1:5" ht="151.5" customHeight="1">
      <c r="A24" s="34" t="s">
        <v>88</v>
      </c>
      <c r="B24" s="36" t="s">
        <v>166</v>
      </c>
      <c r="C24" s="35">
        <v>882000</v>
      </c>
      <c r="D24" s="35">
        <v>899000</v>
      </c>
      <c r="E24" s="35">
        <v>934000</v>
      </c>
    </row>
    <row r="25" spans="1:5" ht="118.5" customHeight="1">
      <c r="A25" s="34" t="s">
        <v>46</v>
      </c>
      <c r="B25" s="36" t="s">
        <v>168</v>
      </c>
      <c r="C25" s="35">
        <f>C26</f>
        <v>4000</v>
      </c>
      <c r="D25" s="35">
        <f>D26</f>
        <v>5000</v>
      </c>
      <c r="E25" s="35">
        <f>E26</f>
        <v>5000</v>
      </c>
    </row>
    <row r="26" spans="1:5" ht="170.25" customHeight="1">
      <c r="A26" s="34" t="s">
        <v>89</v>
      </c>
      <c r="B26" s="36" t="s">
        <v>169</v>
      </c>
      <c r="C26" s="35">
        <v>4000</v>
      </c>
      <c r="D26" s="35">
        <v>5000</v>
      </c>
      <c r="E26" s="35">
        <v>5000</v>
      </c>
    </row>
    <row r="27" spans="1:5" ht="103.5" customHeight="1">
      <c r="A27" s="34" t="s">
        <v>47</v>
      </c>
      <c r="B27" s="36" t="s">
        <v>170</v>
      </c>
      <c r="C27" s="35">
        <f>C28</f>
        <v>915000</v>
      </c>
      <c r="D27" s="35">
        <f>D28</f>
        <v>936000</v>
      </c>
      <c r="E27" s="35">
        <f>E28</f>
        <v>973000</v>
      </c>
    </row>
    <row r="28" spans="1:5" ht="160.5" customHeight="1">
      <c r="A28" s="34" t="s">
        <v>90</v>
      </c>
      <c r="B28" s="36" t="s">
        <v>171</v>
      </c>
      <c r="C28" s="35">
        <v>915000</v>
      </c>
      <c r="D28" s="35">
        <v>936000</v>
      </c>
      <c r="E28" s="35">
        <v>973000</v>
      </c>
    </row>
    <row r="29" spans="1:5" ht="108" customHeight="1">
      <c r="A29" s="34" t="s">
        <v>48</v>
      </c>
      <c r="B29" s="36" t="s">
        <v>172</v>
      </c>
      <c r="C29" s="35">
        <f>C30</f>
        <v>-110000</v>
      </c>
      <c r="D29" s="35">
        <f>D30</f>
        <v>-112000</v>
      </c>
      <c r="E29" s="35">
        <f>E30</f>
        <v>-119000</v>
      </c>
    </row>
    <row r="30" spans="1:5" ht="153.75" customHeight="1">
      <c r="A30" s="34" t="s">
        <v>91</v>
      </c>
      <c r="B30" s="36" t="s">
        <v>173</v>
      </c>
      <c r="C30" s="35">
        <v>-110000</v>
      </c>
      <c r="D30" s="35">
        <v>-112000</v>
      </c>
      <c r="E30" s="35">
        <v>-119000</v>
      </c>
    </row>
    <row r="31" spans="1:5" s="47" customFormat="1" ht="18" customHeight="1">
      <c r="A31" s="44" t="s">
        <v>26</v>
      </c>
      <c r="B31" s="45" t="s">
        <v>58</v>
      </c>
      <c r="C31" s="46">
        <f>C32+C39</f>
        <v>380000</v>
      </c>
      <c r="D31" s="46">
        <f>D32+D39</f>
        <v>480000</v>
      </c>
      <c r="E31" s="46">
        <f>E32+E39</f>
        <v>580000</v>
      </c>
    </row>
    <row r="32" spans="1:5" s="47" customFormat="1" ht="48.75" customHeight="1">
      <c r="A32" s="44" t="s">
        <v>66</v>
      </c>
      <c r="B32" s="45" t="s">
        <v>69</v>
      </c>
      <c r="C32" s="46">
        <f>C33+C36</f>
        <v>230000</v>
      </c>
      <c r="D32" s="46">
        <f>D33+D36</f>
        <v>330000</v>
      </c>
      <c r="E32" s="46">
        <f>E33+E36</f>
        <v>430000</v>
      </c>
    </row>
    <row r="33" spans="1:5" ht="60" customHeight="1">
      <c r="A33" s="34" t="s">
        <v>67</v>
      </c>
      <c r="B33" s="32" t="s">
        <v>70</v>
      </c>
      <c r="C33" s="35">
        <f t="shared" ref="C33:E34" si="1">C34</f>
        <v>30000</v>
      </c>
      <c r="D33" s="35">
        <f t="shared" si="1"/>
        <v>30000</v>
      </c>
      <c r="E33" s="35">
        <f t="shared" si="1"/>
        <v>30000</v>
      </c>
    </row>
    <row r="34" spans="1:5" ht="51.75" customHeight="1">
      <c r="A34" s="34" t="s">
        <v>67</v>
      </c>
      <c r="B34" s="32" t="s">
        <v>71</v>
      </c>
      <c r="C34" s="35">
        <f t="shared" si="1"/>
        <v>30000</v>
      </c>
      <c r="D34" s="35">
        <f t="shared" si="1"/>
        <v>30000</v>
      </c>
      <c r="E34" s="35">
        <f t="shared" si="1"/>
        <v>30000</v>
      </c>
    </row>
    <row r="35" spans="1:5" ht="85.5" customHeight="1">
      <c r="A35" s="34" t="s">
        <v>141</v>
      </c>
      <c r="B35" s="36" t="s">
        <v>92</v>
      </c>
      <c r="C35" s="35">
        <v>30000</v>
      </c>
      <c r="D35" s="35">
        <v>30000</v>
      </c>
      <c r="E35" s="35">
        <v>30000</v>
      </c>
    </row>
    <row r="36" spans="1:5" ht="60" customHeight="1">
      <c r="A36" s="34" t="s">
        <v>68</v>
      </c>
      <c r="B36" s="32" t="s">
        <v>72</v>
      </c>
      <c r="C36" s="35">
        <f t="shared" ref="C36:E37" si="2">C37</f>
        <v>200000</v>
      </c>
      <c r="D36" s="35">
        <f t="shared" si="2"/>
        <v>300000</v>
      </c>
      <c r="E36" s="35">
        <f t="shared" si="2"/>
        <v>400000</v>
      </c>
    </row>
    <row r="37" spans="1:5" ht="57" customHeight="1">
      <c r="A37" s="34" t="s">
        <v>68</v>
      </c>
      <c r="B37" s="32" t="s">
        <v>73</v>
      </c>
      <c r="C37" s="35">
        <f t="shared" si="2"/>
        <v>200000</v>
      </c>
      <c r="D37" s="35">
        <f t="shared" si="2"/>
        <v>300000</v>
      </c>
      <c r="E37" s="35">
        <f t="shared" si="2"/>
        <v>400000</v>
      </c>
    </row>
    <row r="38" spans="1:5" ht="135" customHeight="1">
      <c r="A38" s="34" t="s">
        <v>144</v>
      </c>
      <c r="B38" s="36" t="s">
        <v>93</v>
      </c>
      <c r="C38" s="35">
        <v>200000</v>
      </c>
      <c r="D38" s="35">
        <v>300000</v>
      </c>
      <c r="E38" s="35">
        <v>400000</v>
      </c>
    </row>
    <row r="39" spans="1:5" s="47" customFormat="1" ht="20.25" customHeight="1">
      <c r="A39" s="44" t="s">
        <v>27</v>
      </c>
      <c r="B39" s="45" t="s">
        <v>94</v>
      </c>
      <c r="C39" s="46">
        <f t="shared" ref="C39:E40" si="3">C40</f>
        <v>150000</v>
      </c>
      <c r="D39" s="46">
        <f t="shared" si="3"/>
        <v>150000</v>
      </c>
      <c r="E39" s="46">
        <f t="shared" si="3"/>
        <v>150000</v>
      </c>
    </row>
    <row r="40" spans="1:5" ht="15" customHeight="1">
      <c r="A40" s="34" t="s">
        <v>27</v>
      </c>
      <c r="B40" s="32" t="s">
        <v>95</v>
      </c>
      <c r="C40" s="35">
        <f t="shared" si="3"/>
        <v>150000</v>
      </c>
      <c r="D40" s="35">
        <f t="shared" si="3"/>
        <v>150000</v>
      </c>
      <c r="E40" s="35">
        <f t="shared" si="3"/>
        <v>150000</v>
      </c>
    </row>
    <row r="41" spans="1:5" ht="70.5" customHeight="1">
      <c r="A41" s="34" t="s">
        <v>142</v>
      </c>
      <c r="B41" s="36" t="s">
        <v>96</v>
      </c>
      <c r="C41" s="35">
        <v>150000</v>
      </c>
      <c r="D41" s="35">
        <v>150000</v>
      </c>
      <c r="E41" s="35">
        <v>150000</v>
      </c>
    </row>
    <row r="42" spans="1:5" s="47" customFormat="1" ht="16.5" customHeight="1">
      <c r="A42" s="44" t="s">
        <v>97</v>
      </c>
      <c r="B42" s="45" t="s">
        <v>98</v>
      </c>
      <c r="C42" s="46">
        <f>C43+C46</f>
        <v>2596000</v>
      </c>
      <c r="D42" s="46">
        <f>D43+D46</f>
        <v>2636000</v>
      </c>
      <c r="E42" s="46">
        <f>E43+E46</f>
        <v>2647000</v>
      </c>
    </row>
    <row r="43" spans="1:5" s="47" customFormat="1" ht="19.5" customHeight="1">
      <c r="A43" s="44" t="s">
        <v>28</v>
      </c>
      <c r="B43" s="45" t="s">
        <v>99</v>
      </c>
      <c r="C43" s="46">
        <f t="shared" ref="C43:E44" si="4">C44</f>
        <v>54000</v>
      </c>
      <c r="D43" s="46">
        <f t="shared" si="4"/>
        <v>54000</v>
      </c>
      <c r="E43" s="46">
        <f t="shared" si="4"/>
        <v>54000</v>
      </c>
    </row>
    <row r="44" spans="1:5" ht="72" customHeight="1">
      <c r="A44" s="34" t="s">
        <v>100</v>
      </c>
      <c r="B44" s="32" t="s">
        <v>101</v>
      </c>
      <c r="C44" s="35">
        <f t="shared" si="4"/>
        <v>54000</v>
      </c>
      <c r="D44" s="35">
        <f t="shared" si="4"/>
        <v>54000</v>
      </c>
      <c r="E44" s="35">
        <f t="shared" si="4"/>
        <v>54000</v>
      </c>
    </row>
    <row r="45" spans="1:5" ht="101.25" customHeight="1">
      <c r="A45" s="34" t="s">
        <v>145</v>
      </c>
      <c r="B45" s="36" t="s">
        <v>102</v>
      </c>
      <c r="C45" s="35">
        <v>54000</v>
      </c>
      <c r="D45" s="35">
        <v>54000</v>
      </c>
      <c r="E45" s="35">
        <v>54000</v>
      </c>
    </row>
    <row r="46" spans="1:5" s="47" customFormat="1" ht="17.25" customHeight="1">
      <c r="A46" s="44" t="s">
        <v>103</v>
      </c>
      <c r="B46" s="45" t="s">
        <v>104</v>
      </c>
      <c r="C46" s="46">
        <f>C50+C53</f>
        <v>2542000</v>
      </c>
      <c r="D46" s="46">
        <f>D50+D53</f>
        <v>2582000</v>
      </c>
      <c r="E46" s="46">
        <f>E50+E53</f>
        <v>2593000</v>
      </c>
    </row>
    <row r="47" spans="1:5" hidden="1">
      <c r="A47" s="34" t="s">
        <v>49</v>
      </c>
      <c r="B47" s="32" t="s">
        <v>105</v>
      </c>
      <c r="C47" s="35">
        <v>703000</v>
      </c>
      <c r="D47" s="35">
        <v>710000</v>
      </c>
      <c r="E47" s="35">
        <v>717000</v>
      </c>
    </row>
    <row r="48" spans="1:5" ht="47.25" hidden="1">
      <c r="A48" s="34" t="s">
        <v>50</v>
      </c>
      <c r="B48" s="32" t="s">
        <v>106</v>
      </c>
      <c r="C48" s="35">
        <v>703000</v>
      </c>
      <c r="D48" s="35">
        <v>710000</v>
      </c>
      <c r="E48" s="35">
        <v>717000</v>
      </c>
    </row>
    <row r="49" spans="1:8" ht="78.75" hidden="1">
      <c r="A49" s="34" t="s">
        <v>51</v>
      </c>
      <c r="B49" s="36" t="s">
        <v>107</v>
      </c>
      <c r="C49" s="35">
        <v>703000</v>
      </c>
      <c r="D49" s="35">
        <v>710000</v>
      </c>
      <c r="E49" s="35">
        <v>717000</v>
      </c>
    </row>
    <row r="50" spans="1:8" ht="21.75" customHeight="1">
      <c r="A50" s="53" t="s">
        <v>49</v>
      </c>
      <c r="B50" s="54" t="s">
        <v>105</v>
      </c>
      <c r="C50" s="35">
        <f t="shared" ref="C50:E51" si="5">C51</f>
        <v>525000</v>
      </c>
      <c r="D50" s="35">
        <f t="shared" si="5"/>
        <v>525000</v>
      </c>
      <c r="E50" s="35">
        <f t="shared" si="5"/>
        <v>536000</v>
      </c>
    </row>
    <row r="51" spans="1:8" ht="66" customHeight="1">
      <c r="A51" s="53" t="s">
        <v>50</v>
      </c>
      <c r="B51" s="54" t="s">
        <v>106</v>
      </c>
      <c r="C51" s="35">
        <f t="shared" si="5"/>
        <v>525000</v>
      </c>
      <c r="D51" s="35">
        <f t="shared" si="5"/>
        <v>525000</v>
      </c>
      <c r="E51" s="35">
        <f t="shared" si="5"/>
        <v>536000</v>
      </c>
    </row>
    <row r="52" spans="1:8" ht="93" customHeight="1">
      <c r="A52" s="53" t="s">
        <v>51</v>
      </c>
      <c r="B52" s="36" t="s">
        <v>107</v>
      </c>
      <c r="C52" s="35">
        <v>525000</v>
      </c>
      <c r="D52" s="35">
        <v>525000</v>
      </c>
      <c r="E52" s="35">
        <v>536000</v>
      </c>
    </row>
    <row r="53" spans="1:8" ht="38.25" customHeight="1">
      <c r="A53" s="34" t="s">
        <v>52</v>
      </c>
      <c r="B53" s="32" t="s">
        <v>108</v>
      </c>
      <c r="C53" s="35">
        <f t="shared" ref="C53:E54" si="6">C54</f>
        <v>2017000</v>
      </c>
      <c r="D53" s="35">
        <f t="shared" si="6"/>
        <v>2057000</v>
      </c>
      <c r="E53" s="35">
        <f t="shared" si="6"/>
        <v>2057000</v>
      </c>
    </row>
    <row r="54" spans="1:8" ht="64.5" customHeight="1">
      <c r="A54" s="34" t="s">
        <v>53</v>
      </c>
      <c r="B54" s="32" t="s">
        <v>109</v>
      </c>
      <c r="C54" s="35">
        <f t="shared" si="6"/>
        <v>2017000</v>
      </c>
      <c r="D54" s="35">
        <f t="shared" si="6"/>
        <v>2057000</v>
      </c>
      <c r="E54" s="35">
        <f t="shared" si="6"/>
        <v>2057000</v>
      </c>
    </row>
    <row r="55" spans="1:8" ht="97.5" customHeight="1">
      <c r="A55" s="34" t="s">
        <v>54</v>
      </c>
      <c r="B55" s="36" t="s">
        <v>110</v>
      </c>
      <c r="C55" s="35">
        <v>2017000</v>
      </c>
      <c r="D55" s="35">
        <v>2057000</v>
      </c>
      <c r="E55" s="35">
        <v>2057000</v>
      </c>
    </row>
    <row r="56" spans="1:8" s="47" customFormat="1" ht="27" customHeight="1">
      <c r="A56" s="65" t="s">
        <v>120</v>
      </c>
      <c r="B56" s="66" t="s">
        <v>118</v>
      </c>
      <c r="C56" s="49">
        <f>C57</f>
        <v>245000</v>
      </c>
      <c r="D56" s="49">
        <v>0</v>
      </c>
      <c r="E56" s="49">
        <v>0</v>
      </c>
    </row>
    <row r="57" spans="1:8" ht="33" customHeight="1">
      <c r="A57" s="67" t="s">
        <v>121</v>
      </c>
      <c r="B57" s="68" t="s">
        <v>119</v>
      </c>
      <c r="C57" s="43">
        <f>C58</f>
        <v>245000</v>
      </c>
      <c r="D57" s="43">
        <v>0</v>
      </c>
      <c r="E57" s="43">
        <v>0</v>
      </c>
    </row>
    <row r="58" spans="1:8" ht="37.5" customHeight="1">
      <c r="A58" s="56" t="s">
        <v>122</v>
      </c>
      <c r="B58" s="57" t="s">
        <v>148</v>
      </c>
      <c r="C58" s="43">
        <f>C59</f>
        <v>245000</v>
      </c>
      <c r="D58" s="43">
        <v>0</v>
      </c>
      <c r="E58" s="43">
        <v>0</v>
      </c>
    </row>
    <row r="59" spans="1:8" ht="57.6" customHeight="1">
      <c r="A59" s="69" t="s">
        <v>181</v>
      </c>
      <c r="B59" s="57" t="s">
        <v>182</v>
      </c>
      <c r="C59" s="43">
        <v>245000</v>
      </c>
      <c r="D59" s="43">
        <v>0</v>
      </c>
      <c r="E59" s="43">
        <v>0</v>
      </c>
    </row>
    <row r="60" spans="1:8" ht="26.25" customHeight="1">
      <c r="A60" s="58" t="s">
        <v>29</v>
      </c>
      <c r="B60" s="59" t="s">
        <v>59</v>
      </c>
      <c r="C60" s="60">
        <f>C61+C80</f>
        <v>23043529.640000001</v>
      </c>
      <c r="D60" s="60">
        <f>D61</f>
        <v>7952300</v>
      </c>
      <c r="E60" s="60">
        <f>E61</f>
        <v>8005700</v>
      </c>
    </row>
    <row r="61" spans="1:8" ht="55.5" customHeight="1">
      <c r="A61" s="44" t="s">
        <v>30</v>
      </c>
      <c r="B61" s="45" t="s">
        <v>134</v>
      </c>
      <c r="C61" s="46">
        <f>C62+C67+C74+C77</f>
        <v>22331129.640000001</v>
      </c>
      <c r="D61" s="46">
        <f>D62+D67+D74+D77+D80</f>
        <v>7952300</v>
      </c>
      <c r="E61" s="46">
        <f>E62+E67+E74+E77+E80</f>
        <v>8005700</v>
      </c>
    </row>
    <row r="62" spans="1:8" ht="45.75" customHeight="1">
      <c r="A62" s="44" t="s">
        <v>63</v>
      </c>
      <c r="B62" s="45" t="s">
        <v>133</v>
      </c>
      <c r="C62" s="46">
        <f>C63+C65</f>
        <v>13216000</v>
      </c>
      <c r="D62" s="46">
        <f t="shared" ref="C62:E63" si="7">D63</f>
        <v>7527000</v>
      </c>
      <c r="E62" s="46">
        <f t="shared" si="7"/>
        <v>7540000</v>
      </c>
    </row>
    <row r="63" spans="1:8" s="47" customFormat="1" ht="28.15" customHeight="1">
      <c r="A63" s="34" t="s">
        <v>64</v>
      </c>
      <c r="B63" s="32" t="s">
        <v>75</v>
      </c>
      <c r="C63" s="35">
        <f t="shared" si="7"/>
        <v>7632000</v>
      </c>
      <c r="D63" s="35">
        <f t="shared" si="7"/>
        <v>7527000</v>
      </c>
      <c r="E63" s="35">
        <f t="shared" si="7"/>
        <v>7540000</v>
      </c>
    </row>
    <row r="64" spans="1:8" s="47" customFormat="1" ht="54" customHeight="1">
      <c r="A64" s="34" t="s">
        <v>123</v>
      </c>
      <c r="B64" s="36" t="s">
        <v>149</v>
      </c>
      <c r="C64" s="35">
        <v>7632000</v>
      </c>
      <c r="D64" s="35">
        <v>7527000</v>
      </c>
      <c r="E64" s="35">
        <v>7540000</v>
      </c>
      <c r="H64" s="61"/>
    </row>
    <row r="65" spans="1:8" s="47" customFormat="1" ht="32.450000000000003" customHeight="1">
      <c r="A65" s="102" t="s">
        <v>197</v>
      </c>
      <c r="B65" s="48" t="s">
        <v>196</v>
      </c>
      <c r="C65" s="46">
        <f>C66</f>
        <v>5584000</v>
      </c>
      <c r="D65" s="46">
        <v>0</v>
      </c>
      <c r="E65" s="46">
        <v>0</v>
      </c>
      <c r="H65" s="100"/>
    </row>
    <row r="66" spans="1:8" s="47" customFormat="1" ht="31.15" customHeight="1">
      <c r="A66" s="101" t="s">
        <v>198</v>
      </c>
      <c r="B66" s="36" t="s">
        <v>199</v>
      </c>
      <c r="C66" s="35">
        <v>5584000</v>
      </c>
      <c r="D66" s="35">
        <v>0</v>
      </c>
      <c r="E66" s="35">
        <v>0</v>
      </c>
      <c r="H66" s="100"/>
    </row>
    <row r="67" spans="1:8" ht="54" customHeight="1">
      <c r="A67" s="44" t="s">
        <v>74</v>
      </c>
      <c r="B67" s="48" t="s">
        <v>132</v>
      </c>
      <c r="C67" s="46">
        <f>C72+C68+C70</f>
        <v>7316900</v>
      </c>
      <c r="D67" s="46">
        <f>D72+D68</f>
        <v>0</v>
      </c>
      <c r="E67" s="46">
        <f>E72+E68</f>
        <v>0</v>
      </c>
    </row>
    <row r="68" spans="1:8" ht="54" customHeight="1">
      <c r="A68" s="34" t="s">
        <v>188</v>
      </c>
      <c r="B68" s="36" t="s">
        <v>189</v>
      </c>
      <c r="C68" s="35">
        <f>C69</f>
        <v>6155100</v>
      </c>
      <c r="D68" s="35">
        <f>D69</f>
        <v>0</v>
      </c>
      <c r="E68" s="35">
        <f>E69</f>
        <v>0</v>
      </c>
    </row>
    <row r="69" spans="1:8" ht="54" customHeight="1">
      <c r="A69" s="34" t="s">
        <v>186</v>
      </c>
      <c r="B69" s="36" t="s">
        <v>187</v>
      </c>
      <c r="C69" s="35">
        <v>6155100</v>
      </c>
      <c r="D69" s="35">
        <v>0</v>
      </c>
      <c r="E69" s="35">
        <v>0</v>
      </c>
    </row>
    <row r="70" spans="1:8" ht="54" customHeight="1">
      <c r="A70" s="34" t="s">
        <v>201</v>
      </c>
      <c r="B70" s="36" t="s">
        <v>200</v>
      </c>
      <c r="C70" s="35">
        <f>C71</f>
        <v>11800</v>
      </c>
      <c r="D70" s="35">
        <f>D71</f>
        <v>0</v>
      </c>
      <c r="E70" s="35">
        <f>E71</f>
        <v>0</v>
      </c>
    </row>
    <row r="71" spans="1:8" ht="54" customHeight="1">
      <c r="A71" s="34" t="s">
        <v>202</v>
      </c>
      <c r="B71" s="36" t="s">
        <v>203</v>
      </c>
      <c r="C71" s="35">
        <v>11800</v>
      </c>
      <c r="D71" s="35">
        <v>0</v>
      </c>
      <c r="E71" s="35">
        <v>0</v>
      </c>
    </row>
    <row r="72" spans="1:8" s="47" customFormat="1" ht="24.75" customHeight="1">
      <c r="A72" s="34" t="s">
        <v>115</v>
      </c>
      <c r="B72" s="36" t="s">
        <v>117</v>
      </c>
      <c r="C72" s="35">
        <f>C73</f>
        <v>1150000</v>
      </c>
      <c r="D72" s="35">
        <f>D73</f>
        <v>0</v>
      </c>
      <c r="E72" s="35">
        <f>E73</f>
        <v>0</v>
      </c>
    </row>
    <row r="73" spans="1:8" ht="42.75" customHeight="1">
      <c r="A73" s="34" t="s">
        <v>116</v>
      </c>
      <c r="B73" s="36" t="s">
        <v>150</v>
      </c>
      <c r="C73" s="35">
        <v>1150000</v>
      </c>
      <c r="D73" s="35">
        <v>0</v>
      </c>
      <c r="E73" s="35">
        <v>0</v>
      </c>
    </row>
    <row r="74" spans="1:8" ht="54" customHeight="1">
      <c r="A74" s="44" t="s">
        <v>65</v>
      </c>
      <c r="B74" s="45" t="s">
        <v>131</v>
      </c>
      <c r="C74" s="46">
        <f t="shared" ref="C74:E75" si="8">C75</f>
        <v>386129.64</v>
      </c>
      <c r="D74" s="46">
        <f t="shared" si="8"/>
        <v>425300</v>
      </c>
      <c r="E74" s="46">
        <f t="shared" si="8"/>
        <v>465700</v>
      </c>
    </row>
    <row r="75" spans="1:8" ht="61.5" customHeight="1">
      <c r="A75" s="34" t="s">
        <v>137</v>
      </c>
      <c r="B75" s="32" t="s">
        <v>111</v>
      </c>
      <c r="C75" s="35">
        <f>C76</f>
        <v>386129.64</v>
      </c>
      <c r="D75" s="35">
        <f t="shared" si="8"/>
        <v>425300</v>
      </c>
      <c r="E75" s="35">
        <f t="shared" si="8"/>
        <v>465700</v>
      </c>
    </row>
    <row r="76" spans="1:8" ht="72.75" customHeight="1">
      <c r="A76" s="40" t="s">
        <v>136</v>
      </c>
      <c r="B76" s="41" t="s">
        <v>151</v>
      </c>
      <c r="C76" s="42">
        <v>386129.64</v>
      </c>
      <c r="D76" s="42">
        <v>425300</v>
      </c>
      <c r="E76" s="42">
        <v>465700</v>
      </c>
    </row>
    <row r="77" spans="1:8" s="47" customFormat="1" ht="18.75">
      <c r="A77" s="52" t="s">
        <v>126</v>
      </c>
      <c r="B77" s="64" t="s">
        <v>130</v>
      </c>
      <c r="C77" s="49">
        <f t="shared" ref="C77:E78" si="9">C78</f>
        <v>1412100</v>
      </c>
      <c r="D77" s="49">
        <f t="shared" si="9"/>
        <v>0</v>
      </c>
      <c r="E77" s="49">
        <f t="shared" si="9"/>
        <v>0</v>
      </c>
    </row>
    <row r="78" spans="1:8" ht="43.5" customHeight="1">
      <c r="A78" s="62" t="s">
        <v>125</v>
      </c>
      <c r="B78" s="63" t="s">
        <v>129</v>
      </c>
      <c r="C78" s="43">
        <f t="shared" si="9"/>
        <v>1412100</v>
      </c>
      <c r="D78" s="43">
        <f t="shared" si="9"/>
        <v>0</v>
      </c>
      <c r="E78" s="43">
        <f t="shared" si="9"/>
        <v>0</v>
      </c>
    </row>
    <row r="79" spans="1:8" ht="36.75" customHeight="1">
      <c r="A79" s="62" t="s">
        <v>124</v>
      </c>
      <c r="B79" s="63" t="s">
        <v>152</v>
      </c>
      <c r="C79" s="43">
        <v>1412100</v>
      </c>
      <c r="D79" s="43">
        <v>0</v>
      </c>
      <c r="E79" s="43">
        <v>0</v>
      </c>
    </row>
    <row r="80" spans="1:8" ht="36.75" customHeight="1">
      <c r="A80" s="99" t="s">
        <v>194</v>
      </c>
      <c r="B80" s="64" t="s">
        <v>195</v>
      </c>
      <c r="C80" s="49">
        <f t="shared" ref="C80:E81" si="10">C81</f>
        <v>712400</v>
      </c>
      <c r="D80" s="49">
        <f t="shared" si="10"/>
        <v>0</v>
      </c>
      <c r="E80" s="49">
        <f t="shared" si="10"/>
        <v>0</v>
      </c>
    </row>
    <row r="81" spans="1:5" ht="36.75" customHeight="1">
      <c r="A81" s="98" t="s">
        <v>193</v>
      </c>
      <c r="B81" s="63" t="s">
        <v>192</v>
      </c>
      <c r="C81" s="43">
        <f t="shared" si="10"/>
        <v>712400</v>
      </c>
      <c r="D81" s="43">
        <f t="shared" si="10"/>
        <v>0</v>
      </c>
      <c r="E81" s="43">
        <f t="shared" si="10"/>
        <v>0</v>
      </c>
    </row>
    <row r="82" spans="1:5" ht="49.9" customHeight="1">
      <c r="A82" s="98" t="s">
        <v>191</v>
      </c>
      <c r="B82" s="63" t="s">
        <v>190</v>
      </c>
      <c r="C82" s="43">
        <v>712400</v>
      </c>
      <c r="D82" s="43">
        <v>0</v>
      </c>
      <c r="E82" s="43">
        <v>0</v>
      </c>
    </row>
    <row r="83" spans="1:5" s="47" customFormat="1" ht="30" customHeight="1">
      <c r="A83" s="50" t="s">
        <v>143</v>
      </c>
      <c r="B83" s="70" t="s">
        <v>80</v>
      </c>
      <c r="C83" s="51">
        <f>C13</f>
        <v>32551529.640000001</v>
      </c>
      <c r="D83" s="51">
        <f>D13</f>
        <v>17590300</v>
      </c>
      <c r="E83" s="51">
        <f>E13</f>
        <v>18021700</v>
      </c>
    </row>
    <row r="84" spans="1:5" ht="38.25" customHeight="1">
      <c r="B84" s="33"/>
      <c r="C84" s="33"/>
      <c r="D84" s="33"/>
    </row>
    <row r="85" spans="1:5" ht="38.25" customHeight="1">
      <c r="B85" s="33"/>
      <c r="C85" s="33"/>
      <c r="D85" s="33"/>
    </row>
    <row r="86" spans="1:5" ht="41.25" customHeight="1">
      <c r="B86" s="33"/>
      <c r="C86" s="33"/>
      <c r="D86" s="33"/>
    </row>
    <row r="87" spans="1:5">
      <c r="B87" s="33"/>
      <c r="C87" s="33"/>
      <c r="D87" s="33"/>
    </row>
    <row r="88" spans="1:5">
      <c r="B88" s="33"/>
      <c r="C88" s="33"/>
      <c r="D88" s="33"/>
    </row>
    <row r="89" spans="1:5">
      <c r="B89" s="33"/>
      <c r="C89" s="33"/>
      <c r="D89" s="33"/>
    </row>
    <row r="90" spans="1:5">
      <c r="B90" s="33"/>
      <c r="C90" s="33"/>
      <c r="D90" s="33"/>
    </row>
    <row r="91" spans="1:5" ht="63.75" customHeight="1">
      <c r="B91" s="33"/>
      <c r="C91" s="33"/>
      <c r="D91" s="33"/>
    </row>
    <row r="92" spans="1:5">
      <c r="B92" s="33"/>
      <c r="C92" s="33"/>
      <c r="D92" s="33"/>
    </row>
    <row r="93" spans="1:5">
      <c r="B93" s="33"/>
      <c r="C93" s="33"/>
      <c r="D93" s="33"/>
    </row>
    <row r="94" spans="1:5">
      <c r="B94" s="33"/>
      <c r="C94" s="33"/>
      <c r="D94" s="33"/>
    </row>
    <row r="95" spans="1:5">
      <c r="B95" s="33"/>
      <c r="C95" s="33"/>
      <c r="D95" s="33"/>
    </row>
    <row r="96" spans="1:5">
      <c r="B96" s="33"/>
      <c r="C96" s="33"/>
      <c r="D96" s="33"/>
    </row>
    <row r="97" spans="1:4">
      <c r="B97" s="33"/>
      <c r="C97" s="33"/>
      <c r="D97" s="33"/>
    </row>
    <row r="98" spans="1:4">
      <c r="B98" s="33"/>
      <c r="C98" s="33"/>
      <c r="D98" s="33"/>
    </row>
    <row r="99" spans="1:4">
      <c r="B99" s="33"/>
      <c r="C99" s="33"/>
      <c r="D99" s="33"/>
    </row>
    <row r="100" spans="1:4">
      <c r="B100" s="33"/>
      <c r="C100" s="33"/>
      <c r="D100" s="33"/>
    </row>
    <row r="101" spans="1:4">
      <c r="B101" s="33"/>
      <c r="C101" s="33"/>
      <c r="D101" s="33"/>
    </row>
    <row r="102" spans="1:4">
      <c r="B102" s="33"/>
      <c r="C102" s="33"/>
      <c r="D102" s="33"/>
    </row>
    <row r="103" spans="1:4">
      <c r="B103" s="33"/>
      <c r="C103" s="33"/>
      <c r="D103" s="33"/>
    </row>
    <row r="107" spans="1:4">
      <c r="A107" s="105"/>
      <c r="B107" s="105"/>
      <c r="C107" s="105"/>
      <c r="D107" s="105"/>
    </row>
  </sheetData>
  <mergeCells count="7">
    <mergeCell ref="A107:D107"/>
    <mergeCell ref="A7:E8"/>
    <mergeCell ref="B1:E1"/>
    <mergeCell ref="B2:E2"/>
    <mergeCell ref="B3:E3"/>
    <mergeCell ref="B5:E5"/>
    <mergeCell ref="C4:E4"/>
  </mergeCells>
  <phoneticPr fontId="5" type="noConversion"/>
  <pageMargins left="0.78740157480314965" right="0.78740157480314965" top="0.78740157480314965" bottom="0.78740157480314965" header="0" footer="0"/>
  <pageSetup paperSize="9" scale="6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G42"/>
  <sheetViews>
    <sheetView tabSelected="1" zoomScale="75" workbookViewId="0">
      <selection activeCell="G9" sqref="G9"/>
    </sheetView>
  </sheetViews>
  <sheetFormatPr defaultRowHeight="12.75"/>
  <cols>
    <col min="1" max="1" width="73.85546875" customWidth="1"/>
    <col min="2" max="3" width="9.28515625" customWidth="1"/>
    <col min="4" max="4" width="19.5703125" customWidth="1"/>
    <col min="5" max="5" width="19.28515625" customWidth="1"/>
    <col min="6" max="6" width="19.7109375" customWidth="1"/>
    <col min="10" max="10" width="16" customWidth="1"/>
  </cols>
  <sheetData>
    <row r="1" spans="1:6" ht="22.5" customHeight="1">
      <c r="A1" s="1" t="s">
        <v>19</v>
      </c>
      <c r="B1" s="1"/>
      <c r="C1" s="1"/>
      <c r="D1" s="114" t="s">
        <v>165</v>
      </c>
      <c r="E1" s="114"/>
      <c r="F1" s="114"/>
    </row>
    <row r="2" spans="1:6" ht="21.6" customHeight="1">
      <c r="A2" s="1" t="s">
        <v>20</v>
      </c>
      <c r="B2" s="1"/>
      <c r="C2" s="1"/>
      <c r="D2" s="114" t="s">
        <v>153</v>
      </c>
      <c r="E2" s="114"/>
      <c r="F2" s="114"/>
    </row>
    <row r="3" spans="1:6" ht="18.600000000000001" customHeight="1">
      <c r="A3" s="1" t="s">
        <v>21</v>
      </c>
      <c r="B3" s="1"/>
      <c r="C3" s="1"/>
      <c r="D3" s="114" t="s">
        <v>146</v>
      </c>
      <c r="E3" s="114"/>
      <c r="F3" s="114"/>
    </row>
    <row r="4" spans="1:6" ht="18.600000000000001" customHeight="1">
      <c r="A4" s="1"/>
      <c r="B4" s="1"/>
      <c r="C4" s="1"/>
      <c r="D4" s="113" t="s">
        <v>147</v>
      </c>
      <c r="E4" s="113"/>
      <c r="F4" s="113"/>
    </row>
    <row r="5" spans="1:6" ht="19.899999999999999" customHeight="1">
      <c r="A5" s="1" t="s">
        <v>22</v>
      </c>
      <c r="B5" s="1"/>
      <c r="C5" s="1"/>
      <c r="D5" s="115" t="s">
        <v>206</v>
      </c>
      <c r="E5" s="116"/>
      <c r="F5" s="116"/>
    </row>
    <row r="6" spans="1:6" ht="15.75">
      <c r="D6" s="13"/>
      <c r="E6" s="14"/>
      <c r="F6" s="14"/>
    </row>
    <row r="7" spans="1:6" ht="15.75">
      <c r="D7" s="13"/>
      <c r="E7" s="13"/>
      <c r="F7" s="13"/>
    </row>
    <row r="8" spans="1:6" ht="13.15" customHeight="1">
      <c r="A8" s="112" t="s">
        <v>179</v>
      </c>
      <c r="B8" s="112"/>
      <c r="C8" s="112"/>
      <c r="D8" s="112"/>
      <c r="E8" s="112"/>
      <c r="F8" s="112"/>
    </row>
    <row r="9" spans="1:6" ht="16.5" customHeight="1">
      <c r="A9" s="112"/>
      <c r="B9" s="112"/>
      <c r="C9" s="112"/>
      <c r="D9" s="112"/>
      <c r="E9" s="112"/>
      <c r="F9" s="112"/>
    </row>
    <row r="10" spans="1:6" ht="15.6" customHeight="1">
      <c r="A10" s="112"/>
      <c r="B10" s="112"/>
      <c r="C10" s="112"/>
      <c r="D10" s="112"/>
      <c r="E10" s="112"/>
      <c r="F10" s="112"/>
    </row>
    <row r="11" spans="1:6" ht="18.75">
      <c r="A11" s="14"/>
      <c r="B11" s="14"/>
      <c r="C11" s="14"/>
      <c r="D11" s="15"/>
      <c r="E11" s="15"/>
      <c r="F11" s="16" t="s">
        <v>0</v>
      </c>
    </row>
    <row r="12" spans="1:6" ht="15.75">
      <c r="A12" s="14"/>
      <c r="B12" s="14"/>
      <c r="C12" s="14"/>
      <c r="D12" s="15"/>
      <c r="E12" s="15"/>
      <c r="F12" s="15"/>
    </row>
    <row r="13" spans="1:6" ht="18.75">
      <c r="A13" s="76" t="s">
        <v>155</v>
      </c>
      <c r="B13" s="77" t="s">
        <v>156</v>
      </c>
      <c r="C13" s="77" t="s">
        <v>157</v>
      </c>
      <c r="D13" s="4">
        <v>2024</v>
      </c>
      <c r="E13" s="4">
        <v>2025</v>
      </c>
      <c r="F13" s="4">
        <v>2026</v>
      </c>
    </row>
    <row r="14" spans="1:6" ht="18.75">
      <c r="A14" s="91" t="s">
        <v>158</v>
      </c>
      <c r="B14" s="93">
        <v>0</v>
      </c>
      <c r="C14" s="93">
        <v>0</v>
      </c>
      <c r="D14" s="92">
        <v>0</v>
      </c>
      <c r="E14" s="95">
        <v>429125</v>
      </c>
      <c r="F14" s="95">
        <v>877800</v>
      </c>
    </row>
    <row r="15" spans="1:6" ht="18.75">
      <c r="A15" s="17" t="s">
        <v>31</v>
      </c>
      <c r="B15" s="81">
        <v>1</v>
      </c>
      <c r="C15" s="81">
        <v>0</v>
      </c>
      <c r="D15" s="27">
        <f>D16+D17+D18+D23+D22</f>
        <v>6490171.3899999997</v>
      </c>
      <c r="E15" s="27">
        <f>E16+E17+E18+E23+E22</f>
        <v>5387541</v>
      </c>
      <c r="F15" s="27">
        <f>F16+F17+F18+F23+F22</f>
        <v>5038866</v>
      </c>
    </row>
    <row r="16" spans="1:6" ht="37.5">
      <c r="A16" s="88" t="s">
        <v>77</v>
      </c>
      <c r="B16" s="82">
        <v>1</v>
      </c>
      <c r="C16" s="82">
        <v>2</v>
      </c>
      <c r="D16" s="28">
        <v>1497300</v>
      </c>
      <c r="E16" s="28">
        <v>1497300</v>
      </c>
      <c r="F16" s="28">
        <v>1497300</v>
      </c>
    </row>
    <row r="17" spans="1:7" ht="56.25">
      <c r="A17" s="88" t="s">
        <v>76</v>
      </c>
      <c r="B17" s="82">
        <v>1</v>
      </c>
      <c r="C17" s="82">
        <v>4</v>
      </c>
      <c r="D17" s="28">
        <v>4867681.3899999997</v>
      </c>
      <c r="E17" s="28">
        <v>3771395</v>
      </c>
      <c r="F17" s="28">
        <v>3422720</v>
      </c>
      <c r="G17" s="19"/>
    </row>
    <row r="18" spans="1:7" ht="72.75" customHeight="1">
      <c r="A18" s="88" t="s">
        <v>60</v>
      </c>
      <c r="B18" s="82">
        <v>1</v>
      </c>
      <c r="C18" s="82">
        <v>6</v>
      </c>
      <c r="D18" s="28">
        <v>98846</v>
      </c>
      <c r="E18" s="28">
        <v>98846</v>
      </c>
      <c r="F18" s="28">
        <v>98846</v>
      </c>
      <c r="G18" s="19"/>
    </row>
    <row r="19" spans="1:7" ht="18.75" hidden="1">
      <c r="A19" s="20" t="s">
        <v>32</v>
      </c>
      <c r="B19" s="82">
        <v>1</v>
      </c>
      <c r="C19" s="82">
        <v>13</v>
      </c>
      <c r="D19" s="28" t="e">
        <f>#REF!</f>
        <v>#REF!</v>
      </c>
      <c r="E19" s="28" t="e">
        <f>#REF!</f>
        <v>#REF!</v>
      </c>
      <c r="F19" s="28" t="e">
        <f>#REF!</f>
        <v>#REF!</v>
      </c>
    </row>
    <row r="20" spans="1:7" ht="18.75" hidden="1">
      <c r="A20" s="17" t="s">
        <v>33</v>
      </c>
      <c r="B20" s="82">
        <v>2</v>
      </c>
      <c r="C20" s="82">
        <v>0</v>
      </c>
      <c r="D20" s="27" t="e">
        <f>D21</f>
        <v>#REF!</v>
      </c>
      <c r="E20" s="27" t="e">
        <f>E21</f>
        <v>#REF!</v>
      </c>
      <c r="F20" s="27" t="e">
        <f>F21</f>
        <v>#REF!</v>
      </c>
    </row>
    <row r="21" spans="1:7" ht="18.75" hidden="1">
      <c r="A21" s="20" t="s">
        <v>34</v>
      </c>
      <c r="B21" s="82">
        <v>2</v>
      </c>
      <c r="C21" s="82">
        <v>3</v>
      </c>
      <c r="D21" s="28" t="e">
        <f>#REF!</f>
        <v>#REF!</v>
      </c>
      <c r="E21" s="28" t="e">
        <f>#REF!</f>
        <v>#REF!</v>
      </c>
      <c r="F21" s="28" t="e">
        <f>#REF!</f>
        <v>#REF!</v>
      </c>
    </row>
    <row r="22" spans="1:7" ht="18.75">
      <c r="A22" s="20" t="s">
        <v>159</v>
      </c>
      <c r="B22" s="82">
        <v>1</v>
      </c>
      <c r="C22" s="82">
        <v>11</v>
      </c>
      <c r="D22" s="28">
        <v>15000</v>
      </c>
      <c r="E22" s="28">
        <v>15000</v>
      </c>
      <c r="F22" s="28">
        <v>15000</v>
      </c>
    </row>
    <row r="23" spans="1:7" ht="18.75">
      <c r="A23" s="20" t="s">
        <v>32</v>
      </c>
      <c r="B23" s="85">
        <v>1</v>
      </c>
      <c r="C23" s="85">
        <v>13</v>
      </c>
      <c r="D23" s="28">
        <v>11344</v>
      </c>
      <c r="E23" s="28">
        <v>5000</v>
      </c>
      <c r="F23" s="28">
        <v>5000</v>
      </c>
    </row>
    <row r="24" spans="1:7" s="24" customFormat="1" ht="22.5" customHeight="1">
      <c r="A24" s="17" t="s">
        <v>33</v>
      </c>
      <c r="B24" s="83">
        <v>2</v>
      </c>
      <c r="C24" s="83">
        <v>0</v>
      </c>
      <c r="D24" s="27">
        <f>D25</f>
        <v>386129.64</v>
      </c>
      <c r="E24" s="27">
        <f>E25</f>
        <v>425300</v>
      </c>
      <c r="F24" s="27">
        <f>F25</f>
        <v>465700</v>
      </c>
    </row>
    <row r="25" spans="1:7" s="22" customFormat="1" ht="18.75">
      <c r="A25" s="23" t="s">
        <v>34</v>
      </c>
      <c r="B25" s="84">
        <v>2</v>
      </c>
      <c r="C25" s="84">
        <v>3</v>
      </c>
      <c r="D25" s="73">
        <v>386129.64</v>
      </c>
      <c r="E25" s="73">
        <v>425300</v>
      </c>
      <c r="F25" s="73">
        <v>465700</v>
      </c>
    </row>
    <row r="26" spans="1:7" ht="37.5">
      <c r="A26" s="18" t="s">
        <v>78</v>
      </c>
      <c r="B26" s="86">
        <v>3</v>
      </c>
      <c r="C26" s="86">
        <v>0</v>
      </c>
      <c r="D26" s="29">
        <f>D27+D28</f>
        <v>260000</v>
      </c>
      <c r="E26" s="29">
        <f>E27+E28</f>
        <v>210000</v>
      </c>
      <c r="F26" s="29">
        <f>F27+F28</f>
        <v>210000</v>
      </c>
    </row>
    <row r="27" spans="1:7" ht="46.15" customHeight="1">
      <c r="A27" s="20" t="s">
        <v>138</v>
      </c>
      <c r="B27" s="85">
        <v>3</v>
      </c>
      <c r="C27" s="85">
        <v>10</v>
      </c>
      <c r="D27" s="30">
        <v>250000</v>
      </c>
      <c r="E27" s="30">
        <v>200000</v>
      </c>
      <c r="F27" s="30">
        <v>200000</v>
      </c>
    </row>
    <row r="28" spans="1:7" ht="39.75" customHeight="1">
      <c r="A28" s="78" t="s">
        <v>44</v>
      </c>
      <c r="B28" s="79">
        <v>3</v>
      </c>
      <c r="C28" s="79">
        <v>14</v>
      </c>
      <c r="D28" s="30">
        <v>10000</v>
      </c>
      <c r="E28" s="30">
        <v>10000</v>
      </c>
      <c r="F28" s="30">
        <v>10000</v>
      </c>
    </row>
    <row r="29" spans="1:7" ht="21.75" customHeight="1">
      <c r="A29" s="17" t="s">
        <v>41</v>
      </c>
      <c r="B29" s="85">
        <v>4</v>
      </c>
      <c r="C29" s="85">
        <v>0</v>
      </c>
      <c r="D29" s="29">
        <f>D30+D31</f>
        <v>15704091.529999999</v>
      </c>
      <c r="E29" s="29">
        <f>E30</f>
        <v>1728000</v>
      </c>
      <c r="F29" s="29">
        <f>F30</f>
        <v>1793000</v>
      </c>
    </row>
    <row r="30" spans="1:7" s="21" customFormat="1" ht="18.75">
      <c r="A30" s="20" t="s">
        <v>62</v>
      </c>
      <c r="B30" s="85">
        <v>4</v>
      </c>
      <c r="C30" s="85">
        <v>9</v>
      </c>
      <c r="D30" s="30">
        <v>15531799.529999999</v>
      </c>
      <c r="E30" s="73">
        <v>1728000</v>
      </c>
      <c r="F30" s="73">
        <v>1793000</v>
      </c>
    </row>
    <row r="31" spans="1:7" s="21" customFormat="1" ht="18.75">
      <c r="A31" s="20" t="s">
        <v>204</v>
      </c>
      <c r="B31" s="85">
        <v>4</v>
      </c>
      <c r="C31" s="85">
        <v>12</v>
      </c>
      <c r="D31" s="30">
        <v>172292</v>
      </c>
      <c r="E31" s="73">
        <v>0</v>
      </c>
      <c r="F31" s="73">
        <v>0</v>
      </c>
    </row>
    <row r="32" spans="1:7" ht="22.5" customHeight="1">
      <c r="A32" s="17" t="s">
        <v>35</v>
      </c>
      <c r="B32" s="85">
        <v>5</v>
      </c>
      <c r="C32" s="85">
        <v>0</v>
      </c>
      <c r="D32" s="29">
        <f>D33+D35+D34</f>
        <v>2457875.92</v>
      </c>
      <c r="E32" s="29">
        <f>E33+E35</f>
        <v>2230734</v>
      </c>
      <c r="F32" s="29">
        <f>F33+F35</f>
        <v>2456734</v>
      </c>
    </row>
    <row r="33" spans="1:6" ht="18.75">
      <c r="A33" s="20" t="s">
        <v>43</v>
      </c>
      <c r="B33" s="85">
        <v>5</v>
      </c>
      <c r="C33" s="85">
        <v>1</v>
      </c>
      <c r="D33" s="30">
        <v>50000</v>
      </c>
      <c r="E33" s="30">
        <v>50000</v>
      </c>
      <c r="F33" s="30">
        <v>50000</v>
      </c>
    </row>
    <row r="34" spans="1:6" ht="18.75">
      <c r="A34" s="20" t="s">
        <v>183</v>
      </c>
      <c r="B34" s="85">
        <v>5</v>
      </c>
      <c r="C34" s="85">
        <v>2</v>
      </c>
      <c r="D34" s="30">
        <v>23520</v>
      </c>
      <c r="E34" s="30">
        <v>0</v>
      </c>
      <c r="F34" s="30">
        <v>0</v>
      </c>
    </row>
    <row r="35" spans="1:6" ht="18.75">
      <c r="A35" s="20" t="s">
        <v>36</v>
      </c>
      <c r="B35" s="85">
        <v>5</v>
      </c>
      <c r="C35" s="85">
        <v>3</v>
      </c>
      <c r="D35" s="80">
        <v>2384355.92</v>
      </c>
      <c r="E35" s="80">
        <v>2180734</v>
      </c>
      <c r="F35" s="80">
        <v>2406734</v>
      </c>
    </row>
    <row r="36" spans="1:6" ht="25.5" customHeight="1">
      <c r="A36" s="17" t="s">
        <v>61</v>
      </c>
      <c r="B36" s="85">
        <v>8</v>
      </c>
      <c r="C36" s="85">
        <v>0</v>
      </c>
      <c r="D36" s="29">
        <f>D37</f>
        <v>7930432.75</v>
      </c>
      <c r="E36" s="29">
        <f>E37</f>
        <v>7069600</v>
      </c>
      <c r="F36" s="29">
        <f>F37</f>
        <v>7069600</v>
      </c>
    </row>
    <row r="37" spans="1:6" ht="18.75">
      <c r="A37" s="20" t="s">
        <v>37</v>
      </c>
      <c r="B37" s="85">
        <v>8</v>
      </c>
      <c r="C37" s="85">
        <v>1</v>
      </c>
      <c r="D37" s="30">
        <v>7930432.75</v>
      </c>
      <c r="E37" s="30">
        <v>7069600</v>
      </c>
      <c r="F37" s="30">
        <v>7069600</v>
      </c>
    </row>
    <row r="38" spans="1:6" ht="18.75">
      <c r="A38" s="17" t="s">
        <v>174</v>
      </c>
      <c r="B38" s="85">
        <v>10</v>
      </c>
      <c r="C38" s="85">
        <v>0</v>
      </c>
      <c r="D38" s="30">
        <f>D39</f>
        <v>80000</v>
      </c>
      <c r="E38" s="30">
        <f>E39</f>
        <v>60000</v>
      </c>
      <c r="F38" s="30">
        <f>F39</f>
        <v>60000</v>
      </c>
    </row>
    <row r="39" spans="1:6" ht="18.75">
      <c r="A39" s="20" t="s">
        <v>175</v>
      </c>
      <c r="B39" s="85">
        <v>10</v>
      </c>
      <c r="C39" s="85">
        <v>1</v>
      </c>
      <c r="D39" s="30">
        <v>80000</v>
      </c>
      <c r="E39" s="30">
        <v>60000</v>
      </c>
      <c r="F39" s="30">
        <v>60000</v>
      </c>
    </row>
    <row r="40" spans="1:6" ht="27" customHeight="1">
      <c r="A40" s="75" t="s">
        <v>38</v>
      </c>
      <c r="B40" s="85">
        <v>11</v>
      </c>
      <c r="C40" s="85">
        <v>0</v>
      </c>
      <c r="D40" s="29">
        <f>D41</f>
        <v>50000</v>
      </c>
      <c r="E40" s="29">
        <f>E41</f>
        <v>50000</v>
      </c>
      <c r="F40" s="29">
        <f>F41</f>
        <v>50000</v>
      </c>
    </row>
    <row r="41" spans="1:6" ht="18.75">
      <c r="A41" s="89" t="s">
        <v>39</v>
      </c>
      <c r="B41" s="87">
        <v>11</v>
      </c>
      <c r="C41" s="87">
        <v>1</v>
      </c>
      <c r="D41" s="30">
        <v>50000</v>
      </c>
      <c r="E41" s="30">
        <v>50000</v>
      </c>
      <c r="F41" s="30">
        <v>50000</v>
      </c>
    </row>
    <row r="42" spans="1:6" ht="33" customHeight="1">
      <c r="A42" s="17" t="s">
        <v>40</v>
      </c>
      <c r="B42" s="90" t="s">
        <v>80</v>
      </c>
      <c r="C42" s="90" t="s">
        <v>80</v>
      </c>
      <c r="D42" s="29">
        <f>D15+D24+D26+D29+D32+D36+D40+D38</f>
        <v>33358701.229999997</v>
      </c>
      <c r="E42" s="29">
        <f>E15+E24+E26+E29+E32+E36+E40+E38+E14</f>
        <v>17590300</v>
      </c>
      <c r="F42" s="29">
        <f>F15+F24+F26+F29+F32+F36+F40+F38+F14</f>
        <v>18021700</v>
      </c>
    </row>
  </sheetData>
  <mergeCells count="6">
    <mergeCell ref="A8:F10"/>
    <mergeCell ref="D4:F4"/>
    <mergeCell ref="D1:F1"/>
    <mergeCell ref="D2:F2"/>
    <mergeCell ref="D3:F3"/>
    <mergeCell ref="D5:F5"/>
  </mergeCells>
  <phoneticPr fontId="5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№1</vt:lpstr>
      <vt:lpstr>прил №2</vt:lpstr>
      <vt:lpstr>прил №3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2024-09-20T04:48:16Z</cp:lastPrinted>
  <dcterms:created xsi:type="dcterms:W3CDTF">2010-12-16T03:42:04Z</dcterms:created>
  <dcterms:modified xsi:type="dcterms:W3CDTF">2024-10-01T04:40:34Z</dcterms:modified>
</cp:coreProperties>
</file>