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6" windowWidth="19440" windowHeight="11760"/>
  </bookViews>
  <sheets>
    <sheet name="приложение 5" sheetId="3" r:id="rId1"/>
  </sheets>
  <calcPr calcId="125725" iterate="1"/>
</workbook>
</file>

<file path=xl/calcChain.xml><?xml version="1.0" encoding="utf-8"?>
<calcChain xmlns="http://schemas.openxmlformats.org/spreadsheetml/2006/main">
  <c r="P107" i="3"/>
  <c r="Q107"/>
  <c r="O107"/>
  <c r="O28"/>
  <c r="O24"/>
  <c r="P91"/>
  <c r="Q91"/>
  <c r="O91"/>
  <c r="P92"/>
  <c r="Q92"/>
  <c r="O92"/>
  <c r="O97"/>
  <c r="Q116" l="1"/>
  <c r="Q118"/>
  <c r="P120"/>
  <c r="Q120"/>
  <c r="O120"/>
  <c r="P31"/>
  <c r="Q31"/>
  <c r="O31"/>
  <c r="P34"/>
  <c r="Q34"/>
  <c r="O34"/>
  <c r="P72" l="1"/>
  <c r="Q72"/>
  <c r="P113"/>
  <c r="P112" s="1"/>
  <c r="P111" s="1"/>
  <c r="P110" s="1"/>
  <c r="P109" s="1"/>
  <c r="Q113"/>
  <c r="Q112" s="1"/>
  <c r="Q111" s="1"/>
  <c r="Q110" s="1"/>
  <c r="Q109" s="1"/>
  <c r="O113"/>
  <c r="O112" s="1"/>
  <c r="O111" s="1"/>
  <c r="O110" s="1"/>
  <c r="O109" s="1"/>
  <c r="P64"/>
  <c r="Q64"/>
  <c r="O64"/>
  <c r="Q145"/>
  <c r="Q144" s="1"/>
  <c r="Q143" s="1"/>
  <c r="Q142" s="1"/>
  <c r="Q141" s="1"/>
  <c r="Q140" s="1"/>
  <c r="P145"/>
  <c r="P144" s="1"/>
  <c r="P143" s="1"/>
  <c r="P142" s="1"/>
  <c r="Q100"/>
  <c r="Q99" s="1"/>
  <c r="P100"/>
  <c r="P99" s="1"/>
  <c r="O100"/>
  <c r="O99" s="1"/>
  <c r="O145"/>
  <c r="O144" s="1"/>
  <c r="O143" s="1"/>
  <c r="O142" s="1"/>
  <c r="O141" s="1"/>
  <c r="O140" s="1"/>
  <c r="O139" s="1"/>
  <c r="O138" s="1"/>
  <c r="P129"/>
  <c r="Q129"/>
  <c r="O130"/>
  <c r="O129" s="1"/>
  <c r="P94"/>
  <c r="Q94"/>
  <c r="P141" l="1"/>
  <c r="P140" s="1"/>
  <c r="P139" s="1"/>
  <c r="P138" s="1"/>
  <c r="Q139"/>
  <c r="Q138" s="1"/>
  <c r="P45" l="1"/>
  <c r="Q45"/>
  <c r="O45"/>
  <c r="P43" l="1"/>
  <c r="P42" s="1"/>
  <c r="P44"/>
  <c r="Q43"/>
  <c r="Q42" s="1"/>
  <c r="Q44"/>
  <c r="O43"/>
  <c r="O42" s="1"/>
  <c r="O44"/>
  <c r="Q88"/>
  <c r="P133"/>
  <c r="P24"/>
  <c r="Q24"/>
  <c r="O23" l="1"/>
  <c r="O22" s="1"/>
  <c r="Q133"/>
  <c r="Q132" s="1"/>
  <c r="P132"/>
  <c r="O72"/>
  <c r="O133"/>
  <c r="O132" s="1"/>
  <c r="Q127"/>
  <c r="P127"/>
  <c r="O127"/>
  <c r="Q136" l="1"/>
  <c r="Q126" s="1"/>
  <c r="Q125" s="1"/>
  <c r="P136"/>
  <c r="P126" s="1"/>
  <c r="P125" s="1"/>
  <c r="O136"/>
  <c r="P88"/>
  <c r="O88"/>
  <c r="O87" s="1"/>
  <c r="O86" s="1"/>
  <c r="Q28"/>
  <c r="Q23" s="1"/>
  <c r="Q22" s="1"/>
  <c r="P28"/>
  <c r="P23" s="1"/>
  <c r="P22" s="1"/>
  <c r="O126" l="1"/>
  <c r="O125" s="1"/>
  <c r="Q153"/>
  <c r="P153"/>
  <c r="O153"/>
  <c r="Q97"/>
  <c r="P97"/>
  <c r="P20" l="1"/>
  <c r="Q20"/>
  <c r="O53" l="1"/>
  <c r="O52" s="1"/>
  <c r="O51" s="1"/>
  <c r="O50" s="1"/>
  <c r="O49" s="1"/>
  <c r="P53"/>
  <c r="P52" s="1"/>
  <c r="P51" s="1"/>
  <c r="P50" s="1"/>
  <c r="P49" s="1"/>
  <c r="Q53"/>
  <c r="Q52" s="1"/>
  <c r="Q51" s="1"/>
  <c r="Q50" s="1"/>
  <c r="Q49" s="1"/>
  <c r="Q80"/>
  <c r="Q79" s="1"/>
  <c r="Q78" s="1"/>
  <c r="Q77" s="1"/>
  <c r="P80"/>
  <c r="P79" s="1"/>
  <c r="P78" s="1"/>
  <c r="P77" s="1"/>
  <c r="O80"/>
  <c r="O79" s="1"/>
  <c r="O78" s="1"/>
  <c r="O77" s="1"/>
  <c r="O96"/>
  <c r="O95" s="1"/>
  <c r="O94" s="1"/>
  <c r="O84" s="1"/>
  <c r="O83" s="1"/>
  <c r="Q16"/>
  <c r="Q11" s="1"/>
  <c r="Q40"/>
  <c r="Q39" s="1"/>
  <c r="Q38" s="1"/>
  <c r="P16"/>
  <c r="P11" s="1"/>
  <c r="P40"/>
  <c r="P39" s="1"/>
  <c r="Q71"/>
  <c r="Q70" s="1"/>
  <c r="Q69" s="1"/>
  <c r="Q61"/>
  <c r="Q87"/>
  <c r="Q106"/>
  <c r="Q119"/>
  <c r="P71"/>
  <c r="P70" s="1"/>
  <c r="P69" s="1"/>
  <c r="P61"/>
  <c r="P87"/>
  <c r="P106"/>
  <c r="P119"/>
  <c r="P118" s="1"/>
  <c r="P116" s="1"/>
  <c r="O119"/>
  <c r="O106"/>
  <c r="O61"/>
  <c r="O16"/>
  <c r="O11" s="1"/>
  <c r="O40"/>
  <c r="O39" s="1"/>
  <c r="O71"/>
  <c r="O70" s="1"/>
  <c r="O69" s="1"/>
  <c r="Q85" l="1"/>
  <c r="Q86"/>
  <c r="P86"/>
  <c r="P85" s="1"/>
  <c r="O118"/>
  <c r="O116" s="1"/>
  <c r="O85"/>
  <c r="Q37"/>
  <c r="Q36" s="1"/>
  <c r="O37"/>
  <c r="O36" s="1"/>
  <c r="O38"/>
  <c r="P37"/>
  <c r="P36" s="1"/>
  <c r="P38"/>
  <c r="P117"/>
  <c r="P105"/>
  <c r="P104" s="1"/>
  <c r="P103" s="1"/>
  <c r="Q105"/>
  <c r="Q104" s="1"/>
  <c r="Q103" s="1"/>
  <c r="O105"/>
  <c r="O104" s="1"/>
  <c r="O103" s="1"/>
  <c r="Q48"/>
  <c r="Q47" s="1"/>
  <c r="P48"/>
  <c r="P47" s="1"/>
  <c r="O48"/>
  <c r="O47" s="1"/>
  <c r="Q60"/>
  <c r="Q124"/>
  <c r="Q123" s="1"/>
  <c r="Q122" s="1"/>
  <c r="O124"/>
  <c r="O123" s="1"/>
  <c r="O122" s="1"/>
  <c r="P15"/>
  <c r="P14" s="1"/>
  <c r="O82"/>
  <c r="O55"/>
  <c r="P55"/>
  <c r="O56"/>
  <c r="Q59"/>
  <c r="O60"/>
  <c r="P59"/>
  <c r="O15"/>
  <c r="O14" s="1"/>
  <c r="O59"/>
  <c r="P60"/>
  <c r="P56"/>
  <c r="O67"/>
  <c r="O68"/>
  <c r="P124"/>
  <c r="P123" s="1"/>
  <c r="P122" s="1"/>
  <c r="P67"/>
  <c r="P68"/>
  <c r="Q83"/>
  <c r="Q82" s="1"/>
  <c r="Q84"/>
  <c r="O76"/>
  <c r="O75"/>
  <c r="P115"/>
  <c r="P83"/>
  <c r="P82" s="1"/>
  <c r="P84"/>
  <c r="Q67"/>
  <c r="Q68"/>
  <c r="P76"/>
  <c r="P75"/>
  <c r="Q76"/>
  <c r="Q75"/>
  <c r="Q15"/>
  <c r="Q14" s="1"/>
  <c r="O115" l="1"/>
  <c r="O102" s="1"/>
  <c r="O117"/>
  <c r="Q57"/>
  <c r="Q56" s="1"/>
  <c r="Q55" s="1"/>
  <c r="Q58"/>
  <c r="P57"/>
  <c r="P58"/>
  <c r="O12"/>
  <c r="O13"/>
  <c r="Q19"/>
  <c r="Q10" s="1"/>
  <c r="Q21"/>
  <c r="O57"/>
  <c r="O58"/>
  <c r="Q12"/>
  <c r="Q13"/>
  <c r="P12"/>
  <c r="P13"/>
  <c r="Q115"/>
  <c r="Q102" s="1"/>
  <c r="Q117"/>
  <c r="P102"/>
  <c r="Q66"/>
  <c r="P66"/>
  <c r="O66"/>
  <c r="O21" l="1"/>
  <c r="O20"/>
  <c r="O19" s="1"/>
  <c r="O10" s="1"/>
  <c r="O9" s="1"/>
  <c r="P19"/>
  <c r="P10" s="1"/>
  <c r="P21"/>
  <c r="P152"/>
  <c r="P151" s="1"/>
  <c r="P150" s="1"/>
  <c r="O152"/>
  <c r="O151" s="1"/>
  <c r="O150" s="1"/>
  <c r="Q152"/>
  <c r="Q151" s="1"/>
  <c r="Q150" s="1"/>
  <c r="O148" l="1"/>
  <c r="O147" s="1"/>
  <c r="O155" s="1"/>
  <c r="O149"/>
  <c r="P149"/>
  <c r="P148"/>
  <c r="P147" s="1"/>
  <c r="P155" s="1"/>
  <c r="P9" s="1"/>
  <c r="Q149"/>
  <c r="Q148"/>
  <c r="Q147" s="1"/>
  <c r="Q155" s="1"/>
  <c r="Q9" s="1"/>
</calcChain>
</file>

<file path=xl/sharedStrings.xml><?xml version="1.0" encoding="utf-8"?>
<sst xmlns="http://schemas.openxmlformats.org/spreadsheetml/2006/main" count="200" uniqueCount="107">
  <si>
    <t/>
  </si>
  <si>
    <t>240</t>
  </si>
  <si>
    <t>Непрограммное направление расходов (непрограммные мероприятия)</t>
  </si>
  <si>
    <t>Иные межбюджетные трансферты</t>
  </si>
  <si>
    <t>Культура</t>
  </si>
  <si>
    <t>Благоустройство</t>
  </si>
  <si>
    <t>Жилищное хозяйство</t>
  </si>
  <si>
    <t>ЖИЛИЩНО-КОММУНАЛЬНОЕ ХОЗЯЙСТВО</t>
  </si>
  <si>
    <t>НАЦИОНАЛЬНАЯ ЭКОНОМИКА</t>
  </si>
  <si>
    <t>НАЦИОНАЛЬНАЯ БЕЗОПАСНОСТЬ И ПРАВООХРАНИТЕЛЬНАЯ ДЕЯТЕЛЬНОСТЬ</t>
  </si>
  <si>
    <t>120</t>
  </si>
  <si>
    <t>Расходы на выплаты персоналу государственных (муниципальных) органов</t>
  </si>
  <si>
    <t>Мобилизационная и вневойсковая подготовка</t>
  </si>
  <si>
    <t>НАЦИОНАЛЬНАЯ ОБОРОНА</t>
  </si>
  <si>
    <t>850</t>
  </si>
  <si>
    <t>Уплата налогов, сборов и иных платежей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</si>
  <si>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</si>
  <si>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Глава муниципального образования</t>
  </si>
  <si>
    <t>Функционирование высшего должностного лица субъекта Российской Федерации и муниципального образования</t>
  </si>
  <si>
    <t>ОБЩЕГОСУДАРСТВЕННЫЕ ВОПРОСЫ</t>
  </si>
  <si>
    <t>КВР</t>
  </si>
  <si>
    <t>КЦСР</t>
  </si>
  <si>
    <t>Наименование</t>
  </si>
  <si>
    <t>КВСР</t>
  </si>
  <si>
    <t>Исполнение обязательств по уплате взносов на капитальный ремонт в отношении помещений, собственниками которых являются органы местного самоуправления</t>
  </si>
  <si>
    <t>ФИЗИЧЕСКАЯ КУЛЬТУРА И СПОРТ</t>
  </si>
  <si>
    <t>Физическая культура</t>
  </si>
  <si>
    <t>Другие вопросы в области национальной безопасности и правоохранительной деятельности</t>
  </si>
  <si>
    <t>Меры поддержки добровольных народных дружин</t>
  </si>
  <si>
    <t>Иные закупки товаров, работ и услуг для обеспечения государственных (муниципальных) нужд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</si>
  <si>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</si>
  <si>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Дорожное хозяйство (дорожные фонды)</t>
  </si>
  <si>
    <t>Фонд оплаты труда государственных (муниципальных) органов</t>
  </si>
  <si>
    <t>КУЛЬТУРА, КИНЕМАТОГРАФИЯ</t>
  </si>
  <si>
    <t>ИТОГО ПО РАЗДЕЛАМ РАСХОДОВ</t>
  </si>
  <si>
    <t>СОЦИАЛЬНАЯ ПОЛИТИКА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</si>
  <si>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</si>
  <si>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Публичные нормативные социальные выплаты гражданам</t>
  </si>
  <si>
    <t>Иные пенсии, социальные доплаты к пенсиям</t>
  </si>
  <si>
    <t>Уплата иных платежей</t>
  </si>
  <si>
    <t>Пенсионное обеспечение</t>
  </si>
  <si>
    <t>Другие общегосударственные вопросы</t>
  </si>
  <si>
    <t>Иные бюджетные ассигнования</t>
  </si>
  <si>
    <t>Содержание и ремонт, капитальный ремонт автомобильных дорог общего пользования и искусственных сооружений на них</t>
  </si>
  <si>
    <t>Прочая закупка товаров, работ и услуг</t>
  </si>
  <si>
    <t>Закупка энергетических ресурсов</t>
  </si>
  <si>
    <t>Закупка энергетических ресурсов
Источник: https://www.budgetnik.ru/art/103870-kvr-247
Любое использование материалов допускается только при наличии гиперссылки.</t>
  </si>
  <si>
    <t>Резервные фонды</t>
  </si>
  <si>
    <t>Резервные средства</t>
  </si>
  <si>
    <t>Приложение № 5</t>
  </si>
  <si>
    <t>Уплата налога на имущество организаций и земельного налога</t>
  </si>
  <si>
    <t>Создание и использование средств резервного фонда администрации поселений Саракташского района</t>
  </si>
  <si>
    <t>Защита населения и территории от чрезвычайных ситуаций природного и техногенного характера, пожарная безопасность</t>
  </si>
  <si>
    <t>Осуществление первичного воинского учета органами местного самоуправления поселений, муниципальных и городских округов</t>
  </si>
  <si>
    <t>(рублей)</t>
  </si>
  <si>
    <t>Членские взносы в Совет (ассоциацию) муниципальных образований</t>
  </si>
  <si>
    <t xml:space="preserve">к решению Совета депутатов </t>
  </si>
  <si>
    <t>Комплекс процессных мероприятий «Обеспечение реализации программы»</t>
  </si>
  <si>
    <t>Комплекс процессных мероприятий «Безопасность»</t>
  </si>
  <si>
    <t>Мероприятия по обеспечению пожарной безопасности на территории муниципального образования поселения</t>
  </si>
  <si>
    <t>Комплекс процессных мероприятий «Развитие дорожного хозяйства»</t>
  </si>
  <si>
    <t>Комплекс процессных мероприятий «Благоустройство территории Новочеркасского сельсовета»</t>
  </si>
  <si>
    <t>Мероприятия по благоустройству территории муниципального образования поселения</t>
  </si>
  <si>
    <t>Приоритетные проекты Оренбургской области</t>
  </si>
  <si>
    <t>Приоритетный проект «Вовлечение жителей муниципальных образований Оренбургской области в процесс выбора и реализации инициативных проектов»</t>
  </si>
  <si>
    <t>625П500000</t>
  </si>
  <si>
    <t>Мероприятия, направленные на развитие культуры на территории муниципального образования поселения</t>
  </si>
  <si>
    <t>Мероприятия в области физической культуры и спорта</t>
  </si>
  <si>
    <t>РЗ</t>
  </si>
  <si>
    <t>ПР</t>
  </si>
  <si>
    <t>Администрация Новочеркасского сельсовета</t>
  </si>
  <si>
    <t>Муниципальная программа "Реализация муниципальной политики на территории муниципального образования Новочеркасский сельсовет Саракташского района Оренбургской области"</t>
  </si>
  <si>
    <t>Комплексы процессных мероприятий</t>
  </si>
  <si>
    <t>X</t>
  </si>
  <si>
    <t>Условно утвержденные расходы</t>
  </si>
  <si>
    <t>Социально значимые мероприятия</t>
  </si>
  <si>
    <t>Предоставление пенсии за выслугу лет муниципальным служащим</t>
  </si>
  <si>
    <t>Социальное обеспечение и иные выплаты населению</t>
  </si>
  <si>
    <t>Центральный аппарат</t>
  </si>
  <si>
    <t>Руководство и управление в сфере установленных функций органов местного самоуправления</t>
  </si>
  <si>
    <t>Прочие непрограммные мероприятия</t>
  </si>
  <si>
    <t>Комплекс процессных мероприятий «Развитие культуры и спорта»</t>
  </si>
  <si>
    <t>Ведомственная структура расходов бюджета поселения на 2024 год и на плановый период 2025, 2026 годов</t>
  </si>
  <si>
    <t>62404Т0090</t>
  </si>
  <si>
    <t>Иные межбюджетные трансферты, передаваемые районному бюджету из бюджетов поселений на повышение заработной платы работников муниципальных учреждений культуры</t>
  </si>
  <si>
    <t>62404Т0080</t>
  </si>
  <si>
    <t>Иные межбюджетные трансферты, передаваемые районному бюджету из бюджетов поселений на финансовое обеспечение части полномочий по организации досуга и обеспечению жителей услугами организации культуры и библиотечного обслуживания</t>
  </si>
  <si>
    <t>62405Т0050</t>
  </si>
  <si>
    <t>Иные межбюджетные трансферты, передаваемые районному бюджету из бюджетов поселений на осуществление части полномочий по решению вопросов местного значения в соответствии с заключенными соглашениями по внешнему муниципальному финансовому контролю</t>
  </si>
  <si>
    <t>Коммунальное хозяйство</t>
  </si>
  <si>
    <t xml:space="preserve">Иные межбюджетные трансферты </t>
  </si>
  <si>
    <t>Комплекс процессных мероприятий «Развитие коммунального хозяйства»</t>
  </si>
  <si>
    <t xml:space="preserve">Иные межбюджетные трансферты на осуществление части переданных полномочий по организации в границах поселения водоснабжения, водоотведения населения
</t>
  </si>
  <si>
    <t>62406Т0010</t>
  </si>
  <si>
    <t>62405Т0030</t>
  </si>
  <si>
    <t>Иные межбюджетные трансферты, передаваемые районному бюджету из бюджетов поселений на осуществление части полномочий по решению вопросов местного значения в соответствии с заключенными соглашениями по осуществлению муниципального земельного контроля</t>
  </si>
  <si>
    <t xml:space="preserve">Мероприятия по завершению реализации инициативных проектов (ремонт автомобильной дороги)  </t>
  </si>
  <si>
    <t>Реализация инициативных проектов (ремонт автомобильной дороги)</t>
  </si>
  <si>
    <t>625П5S170Г</t>
  </si>
  <si>
    <t>625П5И170Г</t>
  </si>
  <si>
    <t xml:space="preserve">Закупка товаров, работ и услуг в целях капитального ремонта государственного (муниципального) имущества </t>
  </si>
  <si>
    <t>62402L3720</t>
  </si>
  <si>
    <t>Развитие транспортной инфраструктуры на сельских территориях</t>
  </si>
  <si>
    <t xml:space="preserve">Иные выплаты персоналу государственных (муниципальных) органов, за исключением фонда оплаты труда </t>
  </si>
  <si>
    <t>Новочеркасского сельсовета от 27.03.2024 № 160</t>
  </si>
  <si>
    <t>17. Установить, что при составлении годовой, квартальной и месячной отчетности об исполнении бюджета муниципального образования Новочеркасский сельсовет Саракташского района Оренбургской области при отражении плановых показателей по доходам и источникам финансирования дефицита бюджета, учитывать поступившие уведомления о предоставлении субсидий, субвенций, иных межбюджетных трансфертов, имеющих целевое назначение, уведомления по расчетам между бюджетами по межбюджетным трансфертам.</t>
  </si>
  <si>
    <t>18. Установить, что в 2024 году казначейскому сопровождению подлежат расчеты по муниципальным контрактам о поставке товаров, выполнении работ, оказании услуг, заключаемым на сумму 10000,0 тыс. рублей и более, для обеспечения муниципальных нужд муниципального образования Новочеркасский сельсовет Саракташского района Оренбургской области.</t>
  </si>
</sst>
</file>

<file path=xl/styles.xml><?xml version="1.0" encoding="utf-8"?>
<styleSheet xmlns="http://schemas.openxmlformats.org/spreadsheetml/2006/main">
  <numFmts count="9">
    <numFmt numFmtId="164" formatCode="_-* #,##0.00_р_._-;\-* #,##0.00_р_._-;_-* &quot;-&quot;??_р_._-;_-@_-"/>
    <numFmt numFmtId="165" formatCode="#,##0.00;[Red]\-#,##0.00;0.00"/>
    <numFmt numFmtId="166" formatCode="000"/>
    <numFmt numFmtId="167" formatCode="00"/>
    <numFmt numFmtId="168" formatCode="0000"/>
    <numFmt numFmtId="169" formatCode="0000000000"/>
    <numFmt numFmtId="170" formatCode="0000000"/>
    <numFmt numFmtId="171" formatCode="#,##0.00\ _₽;[Red]#,##0.00\ _₽"/>
    <numFmt numFmtId="172" formatCode="0.00;[Red]0.00"/>
  </numFmts>
  <fonts count="19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0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164" fontId="12" fillId="0" borderId="0" applyFont="0" applyFill="0" applyBorder="0" applyAlignment="0" applyProtection="0"/>
  </cellStyleXfs>
  <cellXfs count="239">
    <xf numFmtId="0" fontId="0" fillId="0" borderId="0" xfId="0"/>
    <xf numFmtId="0" fontId="3" fillId="0" borderId="0" xfId="1" applyFont="1" applyAlignment="1" applyProtection="1">
      <alignment horizontal="justify" vertical="justify"/>
      <protection hidden="1"/>
    </xf>
    <xf numFmtId="0" fontId="4" fillId="0" borderId="0" xfId="1" applyNumberFormat="1" applyFont="1" applyFill="1" applyAlignment="1" applyProtection="1">
      <alignment horizontal="justify" vertical="justify"/>
      <protection hidden="1"/>
    </xf>
    <xf numFmtId="0" fontId="5" fillId="0" borderId="0" xfId="1" applyNumberFormat="1" applyFont="1" applyFill="1" applyAlignment="1" applyProtection="1">
      <alignment horizontal="centerContinuous"/>
      <protection hidden="1"/>
    </xf>
    <xf numFmtId="0" fontId="6" fillId="0" borderId="0" xfId="1" applyNumberFormat="1" applyFont="1" applyFill="1" applyAlignment="1" applyProtection="1">
      <alignment horizontal="centerContinuous"/>
      <protection hidden="1"/>
    </xf>
    <xf numFmtId="0" fontId="6" fillId="0" borderId="0" xfId="1" applyNumberFormat="1" applyFont="1" applyFill="1" applyAlignment="1" applyProtection="1">
      <alignment horizontal="centerContinuous" vertical="top"/>
      <protection hidden="1"/>
    </xf>
    <xf numFmtId="0" fontId="6" fillId="0" borderId="0" xfId="1" applyNumberFormat="1" applyFont="1" applyFill="1" applyAlignment="1" applyProtection="1">
      <alignment horizontal="right" vertical="top"/>
      <protection hidden="1"/>
    </xf>
    <xf numFmtId="166" fontId="7" fillId="0" borderId="1" xfId="1" applyNumberFormat="1" applyFont="1" applyFill="1" applyBorder="1" applyAlignment="1" applyProtection="1">
      <alignment wrapText="1"/>
      <protection hidden="1"/>
    </xf>
    <xf numFmtId="166" fontId="7" fillId="0" borderId="1" xfId="1" applyNumberFormat="1" applyFont="1" applyFill="1" applyBorder="1" applyAlignment="1" applyProtection="1">
      <alignment horizontal="right" wrapText="1"/>
      <protection hidden="1"/>
    </xf>
    <xf numFmtId="168" fontId="7" fillId="0" borderId="1" xfId="1" applyNumberFormat="1" applyFont="1" applyFill="1" applyBorder="1" applyAlignment="1" applyProtection="1">
      <alignment horizontal="justify" vertical="justify" wrapText="1"/>
      <protection hidden="1"/>
    </xf>
    <xf numFmtId="166" fontId="8" fillId="0" borderId="1" xfId="1" applyNumberFormat="1" applyFont="1" applyFill="1" applyBorder="1" applyAlignment="1" applyProtection="1">
      <alignment wrapText="1"/>
      <protection hidden="1"/>
    </xf>
    <xf numFmtId="166" fontId="8" fillId="0" borderId="1" xfId="1" applyNumberFormat="1" applyFont="1" applyFill="1" applyBorder="1" applyAlignment="1" applyProtection="1">
      <alignment horizontal="right" wrapText="1"/>
      <protection hidden="1"/>
    </xf>
    <xf numFmtId="166" fontId="7" fillId="0" borderId="2" xfId="1" applyNumberFormat="1" applyFont="1" applyFill="1" applyBorder="1" applyAlignment="1" applyProtection="1">
      <alignment horizontal="left" vertical="justify" wrapText="1"/>
      <protection hidden="1"/>
    </xf>
    <xf numFmtId="0" fontId="8" fillId="0" borderId="1" xfId="1" applyNumberFormat="1" applyFont="1" applyFill="1" applyBorder="1" applyAlignment="1" applyProtection="1">
      <alignment horizontal="left" vertical="justify" wrapText="1"/>
      <protection hidden="1"/>
    </xf>
    <xf numFmtId="0" fontId="0" fillId="0" borderId="0" xfId="0" applyAlignment="1">
      <alignment horizontal="left"/>
    </xf>
    <xf numFmtId="167" fontId="8" fillId="0" borderId="1" xfId="1" applyNumberFormat="1" applyFont="1" applyFill="1" applyBorder="1" applyAlignment="1" applyProtection="1">
      <alignment wrapText="1"/>
      <protection hidden="1"/>
    </xf>
    <xf numFmtId="167" fontId="7" fillId="0" borderId="1" xfId="1" applyNumberFormat="1" applyFont="1" applyFill="1" applyBorder="1" applyAlignment="1" applyProtection="1">
      <alignment wrapText="1"/>
      <protection hidden="1"/>
    </xf>
    <xf numFmtId="166" fontId="7" fillId="0" borderId="2" xfId="1" applyNumberFormat="1" applyFont="1" applyFill="1" applyBorder="1" applyAlignment="1" applyProtection="1">
      <alignment horizontal="justify" vertical="justify" wrapText="1"/>
      <protection hidden="1"/>
    </xf>
    <xf numFmtId="0" fontId="7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8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7" fillId="0" borderId="1" xfId="1" applyNumberFormat="1" applyFont="1" applyFill="1" applyBorder="1" applyAlignment="1" applyProtection="1">
      <alignment horizontal="left" vertical="justify" wrapText="1"/>
      <protection hidden="1"/>
    </xf>
    <xf numFmtId="0" fontId="0" fillId="0" borderId="0" xfId="0" applyFill="1"/>
    <xf numFmtId="168" fontId="7" fillId="0" borderId="1" xfId="1" applyNumberFormat="1" applyFont="1" applyFill="1" applyBorder="1" applyAlignment="1" applyProtection="1">
      <alignment horizontal="left" vertical="justify" wrapText="1"/>
      <protection hidden="1"/>
    </xf>
    <xf numFmtId="0" fontId="7" fillId="0" borderId="3" xfId="1" applyNumberFormat="1" applyFont="1" applyFill="1" applyBorder="1" applyAlignment="1" applyProtection="1">
      <alignment horizontal="center" vertical="top" wrapText="1"/>
      <protection hidden="1"/>
    </xf>
    <xf numFmtId="0" fontId="7" fillId="0" borderId="3" xfId="1" applyNumberFormat="1" applyFont="1" applyFill="1" applyBorder="1" applyAlignment="1" applyProtection="1">
      <alignment horizontal="right" vertical="top" wrapText="1"/>
      <protection hidden="1"/>
    </xf>
    <xf numFmtId="0" fontId="7" fillId="0" borderId="3" xfId="1" applyNumberFormat="1" applyFont="1" applyFill="1" applyBorder="1" applyAlignment="1" applyProtection="1">
      <alignment horizontal="center" vertical="center" wrapText="1"/>
      <protection hidden="1"/>
    </xf>
    <xf numFmtId="167" fontId="8" fillId="2" borderId="1" xfId="1" applyNumberFormat="1" applyFont="1" applyFill="1" applyBorder="1" applyAlignment="1" applyProtection="1">
      <alignment wrapText="1"/>
      <protection hidden="1"/>
    </xf>
    <xf numFmtId="166" fontId="8" fillId="2" borderId="1" xfId="1" applyNumberFormat="1" applyFont="1" applyFill="1" applyBorder="1" applyAlignment="1" applyProtection="1">
      <alignment horizontal="right" wrapText="1"/>
      <protection hidden="1"/>
    </xf>
    <xf numFmtId="167" fontId="7" fillId="2" borderId="1" xfId="1" applyNumberFormat="1" applyFont="1" applyFill="1" applyBorder="1" applyAlignment="1" applyProtection="1">
      <alignment wrapText="1"/>
      <protection hidden="1"/>
    </xf>
    <xf numFmtId="166" fontId="7" fillId="2" borderId="1" xfId="1" applyNumberFormat="1" applyFont="1" applyFill="1" applyBorder="1" applyAlignment="1" applyProtection="1">
      <alignment horizontal="right" wrapText="1"/>
      <protection hidden="1"/>
    </xf>
    <xf numFmtId="166" fontId="7" fillId="2" borderId="2" xfId="1" applyNumberFormat="1" applyFont="1" applyFill="1" applyBorder="1" applyAlignment="1" applyProtection="1">
      <alignment horizontal="justify" vertical="justify" wrapText="1"/>
      <protection hidden="1"/>
    </xf>
    <xf numFmtId="168" fontId="7" fillId="2" borderId="1" xfId="1" applyNumberFormat="1" applyFont="1" applyFill="1" applyBorder="1" applyAlignment="1" applyProtection="1">
      <alignment horizontal="justify" vertical="justify" wrapText="1"/>
      <protection hidden="1"/>
    </xf>
    <xf numFmtId="169" fontId="7" fillId="0" borderId="1" xfId="1" applyNumberFormat="1" applyFont="1" applyFill="1" applyBorder="1" applyAlignment="1" applyProtection="1">
      <alignment horizontal="right"/>
      <protection hidden="1"/>
    </xf>
    <xf numFmtId="0" fontId="9" fillId="0" borderId="1" xfId="0" applyFont="1" applyBorder="1"/>
    <xf numFmtId="0" fontId="9" fillId="0" borderId="0" xfId="0" applyFont="1"/>
    <xf numFmtId="169" fontId="8" fillId="0" borderId="1" xfId="1" applyNumberFormat="1" applyFont="1" applyFill="1" applyBorder="1" applyAlignment="1" applyProtection="1">
      <alignment horizontal="right"/>
      <protection hidden="1"/>
    </xf>
    <xf numFmtId="169" fontId="7" fillId="2" borderId="1" xfId="1" applyNumberFormat="1" applyFont="1" applyFill="1" applyBorder="1" applyAlignment="1" applyProtection="1">
      <alignment horizontal="right"/>
      <protection hidden="1"/>
    </xf>
    <xf numFmtId="0" fontId="11" fillId="0" borderId="0" xfId="1" applyFont="1"/>
    <xf numFmtId="0" fontId="11" fillId="0" borderId="0" xfId="1" applyFont="1" applyAlignment="1" applyProtection="1">
      <alignment horizontal="justify" vertical="justify"/>
      <protection hidden="1"/>
    </xf>
    <xf numFmtId="170" fontId="8" fillId="0" borderId="1" xfId="1" applyNumberFormat="1" applyFont="1" applyFill="1" applyBorder="1" applyAlignment="1" applyProtection="1">
      <alignment horizontal="justify" vertical="justify" wrapText="1"/>
      <protection hidden="1"/>
    </xf>
    <xf numFmtId="166" fontId="7" fillId="0" borderId="8" xfId="1" applyNumberFormat="1" applyFont="1" applyFill="1" applyBorder="1" applyAlignment="1" applyProtection="1">
      <alignment horizontal="justify" vertical="justify" wrapText="1"/>
      <protection hidden="1"/>
    </xf>
    <xf numFmtId="169" fontId="13" fillId="0" borderId="1" xfId="0" applyNumberFormat="1" applyFont="1" applyBorder="1"/>
    <xf numFmtId="0" fontId="8" fillId="0" borderId="1" xfId="1" applyNumberFormat="1" applyFont="1" applyFill="1" applyBorder="1" applyAlignment="1" applyProtection="1">
      <alignment horizontal="left" vertical="justify" wrapText="1"/>
      <protection hidden="1"/>
    </xf>
    <xf numFmtId="0" fontId="7" fillId="0" borderId="1" xfId="1" applyNumberFormat="1" applyFont="1" applyFill="1" applyBorder="1" applyAlignment="1" applyProtection="1">
      <alignment horizontal="justify" vertical="justify" wrapText="1"/>
      <protection hidden="1"/>
    </xf>
    <xf numFmtId="166" fontId="7" fillId="0" borderId="2" xfId="1" applyNumberFormat="1" applyFont="1" applyFill="1" applyBorder="1" applyAlignment="1" applyProtection="1">
      <alignment horizontal="justify" vertical="justify" wrapText="1"/>
      <protection hidden="1"/>
    </xf>
    <xf numFmtId="0" fontId="8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7" fillId="0" borderId="1" xfId="1" applyNumberFormat="1" applyFont="1" applyFill="1" applyBorder="1" applyAlignment="1" applyProtection="1">
      <alignment horizontal="justify" vertical="justify" wrapText="1"/>
      <protection hidden="1"/>
    </xf>
    <xf numFmtId="166" fontId="7" fillId="0" borderId="2" xfId="1" applyNumberFormat="1" applyFont="1" applyFill="1" applyBorder="1" applyAlignment="1" applyProtection="1">
      <alignment horizontal="justify" vertical="justify" wrapText="1"/>
      <protection hidden="1"/>
    </xf>
    <xf numFmtId="0" fontId="8" fillId="0" borderId="1" xfId="1" applyNumberFormat="1" applyFont="1" applyFill="1" applyBorder="1" applyAlignment="1" applyProtection="1">
      <alignment horizontal="left" vertical="justify" wrapText="1"/>
      <protection hidden="1"/>
    </xf>
    <xf numFmtId="0" fontId="8" fillId="0" borderId="1" xfId="1" applyNumberFormat="1" applyFont="1" applyFill="1" applyBorder="1" applyAlignment="1" applyProtection="1">
      <alignment horizontal="justify" vertical="justify" wrapText="1"/>
      <protection hidden="1"/>
    </xf>
    <xf numFmtId="166" fontId="7" fillId="0" borderId="8" xfId="1" applyNumberFormat="1" applyFont="1" applyFill="1" applyBorder="1" applyAlignment="1" applyProtection="1">
      <alignment horizontal="justify" vertical="justify" wrapText="1"/>
      <protection hidden="1"/>
    </xf>
    <xf numFmtId="0" fontId="7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8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7" fillId="0" borderId="1" xfId="1" applyNumberFormat="1" applyFont="1" applyFill="1" applyBorder="1" applyAlignment="1" applyProtection="1">
      <alignment horizontal="justify" vertical="justify" wrapText="1"/>
      <protection hidden="1"/>
    </xf>
    <xf numFmtId="166" fontId="7" fillId="0" borderId="1" xfId="1" applyNumberFormat="1" applyFont="1" applyFill="1" applyBorder="1" applyAlignment="1" applyProtection="1">
      <alignment horizontal="justify" vertical="justify" wrapText="1"/>
      <protection hidden="1"/>
    </xf>
    <xf numFmtId="166" fontId="7" fillId="0" borderId="11" xfId="1" applyNumberFormat="1" applyFont="1" applyFill="1" applyBorder="1" applyAlignment="1" applyProtection="1">
      <alignment horizontal="justify" vertical="justify" wrapText="1"/>
      <protection hidden="1"/>
    </xf>
    <xf numFmtId="168" fontId="7" fillId="0" borderId="12" xfId="1" applyNumberFormat="1" applyFont="1" applyFill="1" applyBorder="1" applyAlignment="1" applyProtection="1">
      <alignment horizontal="justify" vertical="justify" wrapText="1"/>
      <protection hidden="1"/>
    </xf>
    <xf numFmtId="0" fontId="7" fillId="0" borderId="12" xfId="1" applyNumberFormat="1" applyFont="1" applyFill="1" applyBorder="1" applyAlignment="1" applyProtection="1">
      <alignment horizontal="justify" vertical="justify" wrapText="1"/>
      <protection hidden="1"/>
    </xf>
    <xf numFmtId="0" fontId="8" fillId="0" borderId="12" xfId="1" applyNumberFormat="1" applyFont="1" applyFill="1" applyBorder="1" applyAlignment="1" applyProtection="1">
      <alignment horizontal="justify" vertical="justify" wrapText="1"/>
      <protection hidden="1"/>
    </xf>
    <xf numFmtId="0" fontId="8" fillId="0" borderId="12" xfId="1" applyNumberFormat="1" applyFont="1" applyFill="1" applyBorder="1" applyAlignment="1" applyProtection="1">
      <alignment horizontal="left" vertical="justify" wrapText="1"/>
      <protection hidden="1"/>
    </xf>
    <xf numFmtId="167" fontId="8" fillId="0" borderId="12" xfId="1" applyNumberFormat="1" applyFont="1" applyFill="1" applyBorder="1" applyAlignment="1" applyProtection="1">
      <alignment wrapText="1"/>
      <protection hidden="1"/>
    </xf>
    <xf numFmtId="0" fontId="2" fillId="0" borderId="0" xfId="1" applyFont="1" applyAlignment="1" applyProtection="1">
      <alignment horizontal="center"/>
      <protection hidden="1"/>
    </xf>
    <xf numFmtId="0" fontId="0" fillId="0" borderId="0" xfId="0" applyAlignment="1">
      <alignment horizontal="center"/>
    </xf>
    <xf numFmtId="165" fontId="7" fillId="0" borderId="1" xfId="1" applyNumberFormat="1" applyFont="1" applyFill="1" applyBorder="1" applyAlignment="1" applyProtection="1">
      <alignment horizontal="center"/>
      <protection hidden="1"/>
    </xf>
    <xf numFmtId="165" fontId="7" fillId="0" borderId="5" xfId="1" applyNumberFormat="1" applyFont="1" applyFill="1" applyBorder="1" applyAlignment="1" applyProtection="1">
      <alignment horizontal="center"/>
      <protection hidden="1"/>
    </xf>
    <xf numFmtId="165" fontId="8" fillId="0" borderId="1" xfId="1" applyNumberFormat="1" applyFont="1" applyFill="1" applyBorder="1" applyAlignment="1" applyProtection="1">
      <alignment horizontal="center"/>
      <protection hidden="1"/>
    </xf>
    <xf numFmtId="165" fontId="8" fillId="0" borderId="5" xfId="1" applyNumberFormat="1" applyFont="1" applyFill="1" applyBorder="1" applyAlignment="1" applyProtection="1">
      <alignment horizontal="center"/>
      <protection hidden="1"/>
    </xf>
    <xf numFmtId="165" fontId="8" fillId="2" borderId="1" xfId="1" applyNumberFormat="1" applyFont="1" applyFill="1" applyBorder="1" applyAlignment="1" applyProtection="1">
      <alignment horizontal="center"/>
      <protection hidden="1"/>
    </xf>
    <xf numFmtId="165" fontId="8" fillId="2" borderId="5" xfId="1" applyNumberFormat="1" applyFont="1" applyFill="1" applyBorder="1" applyAlignment="1" applyProtection="1">
      <alignment horizontal="center"/>
      <protection hidden="1"/>
    </xf>
    <xf numFmtId="165" fontId="7" fillId="2" borderId="1" xfId="1" applyNumberFormat="1" applyFont="1" applyFill="1" applyBorder="1" applyAlignment="1" applyProtection="1">
      <alignment horizontal="center"/>
      <protection hidden="1"/>
    </xf>
    <xf numFmtId="165" fontId="7" fillId="2" borderId="5" xfId="1" applyNumberFormat="1" applyFont="1" applyFill="1" applyBorder="1" applyAlignment="1" applyProtection="1">
      <alignment horizontal="center"/>
      <protection hidden="1"/>
    </xf>
    <xf numFmtId="164" fontId="7" fillId="0" borderId="1" xfId="2" applyFont="1" applyFill="1" applyBorder="1" applyAlignment="1" applyProtection="1">
      <alignment horizontal="center"/>
      <protection hidden="1"/>
    </xf>
    <xf numFmtId="166" fontId="7" fillId="0" borderId="2" xfId="1" applyNumberFormat="1" applyFont="1" applyFill="1" applyBorder="1" applyAlignment="1" applyProtection="1">
      <alignment horizontal="justify" vertical="justify" wrapText="1"/>
      <protection hidden="1"/>
    </xf>
    <xf numFmtId="0" fontId="8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7" fillId="0" borderId="1" xfId="1" applyNumberFormat="1" applyFont="1" applyFill="1" applyBorder="1" applyAlignment="1" applyProtection="1">
      <alignment horizontal="justify" vertical="justify" wrapText="1"/>
      <protection hidden="1"/>
    </xf>
    <xf numFmtId="166" fontId="7" fillId="0" borderId="2" xfId="1" applyNumberFormat="1" applyFont="1" applyFill="1" applyBorder="1" applyAlignment="1" applyProtection="1">
      <alignment horizontal="justify" vertical="justify" wrapText="1"/>
      <protection hidden="1"/>
    </xf>
    <xf numFmtId="166" fontId="7" fillId="3" borderId="2" xfId="1" applyNumberFormat="1" applyFont="1" applyFill="1" applyBorder="1" applyAlignment="1" applyProtection="1">
      <alignment horizontal="justify" vertical="justify" wrapText="1"/>
      <protection hidden="1"/>
    </xf>
    <xf numFmtId="168" fontId="7" fillId="3" borderId="1" xfId="1" applyNumberFormat="1" applyFont="1" applyFill="1" applyBorder="1" applyAlignment="1" applyProtection="1">
      <alignment horizontal="justify" vertical="justify" wrapText="1"/>
      <protection hidden="1"/>
    </xf>
    <xf numFmtId="0" fontId="7" fillId="3" borderId="1" xfId="1" applyNumberFormat="1" applyFont="1" applyFill="1" applyBorder="1" applyAlignment="1" applyProtection="1">
      <alignment horizontal="justify" vertical="justify" wrapText="1"/>
      <protection hidden="1"/>
    </xf>
    <xf numFmtId="166" fontId="8" fillId="3" borderId="1" xfId="1" applyNumberFormat="1" applyFont="1" applyFill="1" applyBorder="1" applyAlignment="1" applyProtection="1">
      <alignment wrapText="1"/>
      <protection hidden="1"/>
    </xf>
    <xf numFmtId="167" fontId="8" fillId="3" borderId="1" xfId="1" applyNumberFormat="1" applyFont="1" applyFill="1" applyBorder="1" applyAlignment="1" applyProtection="1">
      <alignment wrapText="1"/>
      <protection hidden="1"/>
    </xf>
    <xf numFmtId="0" fontId="9" fillId="3" borderId="1" xfId="0" applyFont="1" applyFill="1" applyBorder="1"/>
    <xf numFmtId="166" fontId="8" fillId="3" borderId="1" xfId="1" applyNumberFormat="1" applyFont="1" applyFill="1" applyBorder="1" applyAlignment="1" applyProtection="1">
      <alignment horizontal="right" wrapText="1"/>
      <protection hidden="1"/>
    </xf>
    <xf numFmtId="165" fontId="8" fillId="3" borderId="1" xfId="1" applyNumberFormat="1" applyFont="1" applyFill="1" applyBorder="1" applyAlignment="1" applyProtection="1">
      <alignment horizontal="center"/>
      <protection hidden="1"/>
    </xf>
    <xf numFmtId="165" fontId="8" fillId="3" borderId="5" xfId="1" applyNumberFormat="1" applyFont="1" applyFill="1" applyBorder="1" applyAlignment="1" applyProtection="1">
      <alignment horizontal="center"/>
      <protection hidden="1"/>
    </xf>
    <xf numFmtId="0" fontId="0" fillId="3" borderId="0" xfId="0" applyFill="1"/>
    <xf numFmtId="0" fontId="9" fillId="0" borderId="1" xfId="0" applyFont="1" applyBorder="1" applyAlignment="1">
      <alignment horizontal="right"/>
    </xf>
    <xf numFmtId="166" fontId="7" fillId="0" borderId="2" xfId="1" applyNumberFormat="1" applyFont="1" applyFill="1" applyBorder="1" applyAlignment="1" applyProtection="1">
      <alignment horizontal="justify" vertical="justify" wrapText="1"/>
      <protection hidden="1"/>
    </xf>
    <xf numFmtId="0" fontId="9" fillId="0" borderId="1" xfId="0" applyFont="1" applyFill="1" applyBorder="1"/>
    <xf numFmtId="0" fontId="7" fillId="0" borderId="1" xfId="1" applyNumberFormat="1" applyFont="1" applyFill="1" applyBorder="1" applyAlignment="1" applyProtection="1">
      <alignment horizontal="justify" vertical="justify" wrapText="1"/>
      <protection hidden="1"/>
    </xf>
    <xf numFmtId="166" fontId="7" fillId="0" borderId="2" xfId="1" applyNumberFormat="1" applyFont="1" applyFill="1" applyBorder="1" applyAlignment="1" applyProtection="1">
      <alignment horizontal="justify" vertical="justify" wrapText="1"/>
      <protection hidden="1"/>
    </xf>
    <xf numFmtId="166" fontId="7" fillId="3" borderId="8" xfId="1" applyNumberFormat="1" applyFont="1" applyFill="1" applyBorder="1" applyAlignment="1" applyProtection="1">
      <alignment horizontal="justify" vertical="justify" wrapText="1"/>
      <protection hidden="1"/>
    </xf>
    <xf numFmtId="167" fontId="7" fillId="3" borderId="1" xfId="1" applyNumberFormat="1" applyFont="1" applyFill="1" applyBorder="1" applyAlignment="1" applyProtection="1">
      <alignment wrapText="1"/>
      <protection hidden="1"/>
    </xf>
    <xf numFmtId="169" fontId="13" fillId="3" borderId="1" xfId="0" applyNumberFormat="1" applyFont="1" applyFill="1" applyBorder="1"/>
    <xf numFmtId="166" fontId="7" fillId="3" borderId="1" xfId="1" applyNumberFormat="1" applyFont="1" applyFill="1" applyBorder="1" applyAlignment="1" applyProtection="1">
      <alignment horizontal="right" wrapText="1"/>
      <protection hidden="1"/>
    </xf>
    <xf numFmtId="165" fontId="7" fillId="3" borderId="1" xfId="1" applyNumberFormat="1" applyFont="1" applyFill="1" applyBorder="1" applyAlignment="1" applyProtection="1">
      <alignment horizontal="center"/>
      <protection hidden="1"/>
    </xf>
    <xf numFmtId="166" fontId="7" fillId="0" borderId="8" xfId="1" applyNumberFormat="1" applyFont="1" applyFill="1" applyBorder="1" applyAlignment="1" applyProtection="1">
      <alignment horizontal="justify" vertical="justify" wrapText="1"/>
      <protection hidden="1"/>
    </xf>
    <xf numFmtId="166" fontId="7" fillId="0" borderId="2" xfId="1" applyNumberFormat="1" applyFont="1" applyFill="1" applyBorder="1" applyAlignment="1" applyProtection="1">
      <alignment horizontal="justify" vertical="justify" wrapText="1"/>
      <protection hidden="1"/>
    </xf>
    <xf numFmtId="0" fontId="13" fillId="0" borderId="1" xfId="0" applyFont="1" applyBorder="1" applyAlignment="1">
      <alignment horizontal="center"/>
    </xf>
    <xf numFmtId="0" fontId="13" fillId="3" borderId="1" xfId="0" applyFont="1" applyFill="1" applyBorder="1"/>
    <xf numFmtId="166" fontId="7" fillId="3" borderId="1" xfId="1" applyNumberFormat="1" applyFont="1" applyFill="1" applyBorder="1" applyAlignment="1" applyProtection="1">
      <alignment wrapText="1"/>
      <protection hidden="1"/>
    </xf>
    <xf numFmtId="0" fontId="13" fillId="0" borderId="1" xfId="0" applyFont="1" applyBorder="1"/>
    <xf numFmtId="0" fontId="13" fillId="0" borderId="1" xfId="0" applyFont="1" applyFill="1" applyBorder="1" applyAlignment="1">
      <alignment horizontal="right"/>
    </xf>
    <xf numFmtId="171" fontId="8" fillId="0" borderId="12" xfId="1" applyNumberFormat="1" applyFont="1" applyFill="1" applyBorder="1" applyAlignment="1" applyProtection="1">
      <alignment horizontal="center"/>
      <protection hidden="1"/>
    </xf>
    <xf numFmtId="171" fontId="8" fillId="0" borderId="13" xfId="1" applyNumberFormat="1" applyFont="1" applyFill="1" applyBorder="1" applyAlignment="1" applyProtection="1">
      <alignment horizontal="center"/>
      <protection hidden="1"/>
    </xf>
    <xf numFmtId="0" fontId="13" fillId="0" borderId="6" xfId="0" applyFont="1" applyBorder="1"/>
    <xf numFmtId="0" fontId="13" fillId="0" borderId="6" xfId="0" applyFont="1" applyBorder="1" applyAlignment="1">
      <alignment horizontal="right"/>
    </xf>
    <xf numFmtId="168" fontId="7" fillId="2" borderId="6" xfId="1" applyNumberFormat="1" applyFont="1" applyFill="1" applyBorder="1" applyAlignment="1" applyProtection="1">
      <alignment vertical="justify" wrapText="1"/>
      <protection hidden="1"/>
    </xf>
    <xf numFmtId="169" fontId="7" fillId="0" borderId="1" xfId="1" applyNumberFormat="1" applyFont="1" applyFill="1" applyBorder="1" applyAlignment="1" applyProtection="1">
      <alignment horizontal="center"/>
      <protection hidden="1"/>
    </xf>
    <xf numFmtId="0" fontId="7" fillId="0" borderId="1" xfId="1" applyNumberFormat="1" applyFont="1" applyFill="1" applyBorder="1" applyAlignment="1" applyProtection="1">
      <alignment horizontal="center"/>
      <protection hidden="1"/>
    </xf>
    <xf numFmtId="3" fontId="7" fillId="0" borderId="1" xfId="1" applyNumberFormat="1" applyFont="1" applyFill="1" applyBorder="1" applyAlignment="1" applyProtection="1">
      <alignment horizontal="center"/>
      <protection hidden="1"/>
    </xf>
    <xf numFmtId="169" fontId="7" fillId="0" borderId="7" xfId="1" applyNumberFormat="1" applyFont="1" applyFill="1" applyBorder="1" applyAlignment="1" applyProtection="1">
      <alignment horizontal="center"/>
      <protection hidden="1"/>
    </xf>
    <xf numFmtId="0" fontId="15" fillId="0" borderId="0" xfId="0" applyFont="1" applyAlignment="1">
      <alignment horizontal="center"/>
    </xf>
    <xf numFmtId="172" fontId="7" fillId="0" borderId="14" xfId="1" applyNumberFormat="1" applyFont="1" applyFill="1" applyBorder="1" applyAlignment="1" applyProtection="1">
      <alignment horizontal="center" vertical="center" wrapText="1"/>
      <protection hidden="1"/>
    </xf>
    <xf numFmtId="166" fontId="7" fillId="0" borderId="8" xfId="1" applyNumberFormat="1" applyFont="1" applyFill="1" applyBorder="1" applyAlignment="1" applyProtection="1">
      <alignment horizontal="justify" vertical="justify" wrapText="1"/>
      <protection hidden="1"/>
    </xf>
    <xf numFmtId="166" fontId="7" fillId="0" borderId="8" xfId="1" applyNumberFormat="1" applyFont="1" applyFill="1" applyBorder="1" applyAlignment="1" applyProtection="1">
      <alignment horizontal="left" vertical="justify" wrapText="1"/>
      <protection hidden="1"/>
    </xf>
    <xf numFmtId="167" fontId="4" fillId="0" borderId="6" xfId="1" applyNumberFormat="1" applyFont="1" applyFill="1" applyBorder="1" applyAlignment="1" applyProtection="1">
      <protection hidden="1"/>
    </xf>
    <xf numFmtId="169" fontId="4" fillId="0" borderId="6" xfId="1" applyNumberFormat="1" applyFont="1" applyFill="1" applyBorder="1" applyAlignment="1" applyProtection="1">
      <alignment horizontal="right"/>
      <protection hidden="1"/>
    </xf>
    <xf numFmtId="166" fontId="4" fillId="0" borderId="1" xfId="1" applyNumberFormat="1" applyFont="1" applyFill="1" applyBorder="1" applyAlignment="1" applyProtection="1">
      <alignment horizontal="right"/>
      <protection hidden="1"/>
    </xf>
    <xf numFmtId="0" fontId="16" fillId="0" borderId="6" xfId="0" applyFont="1" applyBorder="1"/>
    <xf numFmtId="167" fontId="3" fillId="0" borderId="6" xfId="1" applyNumberFormat="1" applyFont="1" applyFill="1" applyBorder="1" applyAlignment="1" applyProtection="1">
      <protection hidden="1"/>
    </xf>
    <xf numFmtId="0" fontId="17" fillId="0" borderId="6" xfId="0" applyFont="1" applyBorder="1"/>
    <xf numFmtId="166" fontId="3" fillId="0" borderId="1" xfId="1" applyNumberFormat="1" applyFont="1" applyFill="1" applyBorder="1" applyAlignment="1" applyProtection="1">
      <alignment horizontal="right"/>
      <protection hidden="1"/>
    </xf>
    <xf numFmtId="171" fontId="8" fillId="0" borderId="12" xfId="2" applyNumberFormat="1" applyFont="1" applyFill="1" applyBorder="1" applyAlignment="1" applyProtection="1">
      <alignment horizontal="center"/>
      <protection hidden="1"/>
    </xf>
    <xf numFmtId="168" fontId="7" fillId="0" borderId="7" xfId="1" applyNumberFormat="1" applyFont="1" applyFill="1" applyBorder="1" applyAlignment="1" applyProtection="1">
      <alignment horizontal="justify" vertical="justify" wrapText="1"/>
      <protection hidden="1"/>
    </xf>
    <xf numFmtId="166" fontId="7" fillId="0" borderId="2" xfId="1" applyNumberFormat="1" applyFont="1" applyFill="1" applyBorder="1" applyAlignment="1" applyProtection="1">
      <alignment horizontal="justify" vertical="justify" wrapText="1"/>
      <protection hidden="1"/>
    </xf>
    <xf numFmtId="166" fontId="7" fillId="0" borderId="8" xfId="1" applyNumberFormat="1" applyFont="1" applyFill="1" applyBorder="1" applyAlignment="1" applyProtection="1">
      <alignment horizontal="justify" vertical="justify" wrapText="1"/>
      <protection hidden="1"/>
    </xf>
    <xf numFmtId="166" fontId="7" fillId="0" borderId="7" xfId="1" applyNumberFormat="1" applyFont="1" applyFill="1" applyBorder="1" applyAlignment="1" applyProtection="1">
      <alignment horizontal="justify" vertical="justify" wrapText="1"/>
      <protection hidden="1"/>
    </xf>
    <xf numFmtId="0" fontId="7" fillId="0" borderId="6" xfId="1" applyNumberFormat="1" applyFont="1" applyFill="1" applyBorder="1" applyAlignment="1" applyProtection="1">
      <alignment horizontal="justify" vertical="justify" wrapText="1"/>
      <protection hidden="1"/>
    </xf>
    <xf numFmtId="0" fontId="7" fillId="0" borderId="1" xfId="1" applyNumberFormat="1" applyFont="1" applyFill="1" applyBorder="1" applyAlignment="1" applyProtection="1">
      <alignment horizontal="justify" vertical="justify" wrapText="1"/>
      <protection hidden="1"/>
    </xf>
    <xf numFmtId="168" fontId="7" fillId="0" borderId="7" xfId="1" applyNumberFormat="1" applyFont="1" applyFill="1" applyBorder="1" applyAlignment="1" applyProtection="1">
      <alignment horizontal="left" vertical="justify" wrapText="1"/>
      <protection hidden="1"/>
    </xf>
    <xf numFmtId="0" fontId="13" fillId="0" borderId="1" xfId="0" applyFont="1" applyBorder="1" applyAlignment="1">
      <alignment horizontal="right"/>
    </xf>
    <xf numFmtId="166" fontId="7" fillId="0" borderId="8" xfId="1" applyNumberFormat="1" applyFont="1" applyFill="1" applyBorder="1" applyAlignment="1" applyProtection="1">
      <alignment horizontal="left" vertical="justify" wrapText="1"/>
      <protection hidden="1"/>
    </xf>
    <xf numFmtId="0" fontId="8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8" fillId="0" borderId="1" xfId="1" applyNumberFormat="1" applyFont="1" applyFill="1" applyBorder="1" applyAlignment="1" applyProtection="1">
      <alignment horizontal="left" vertical="justify" wrapText="1"/>
      <protection hidden="1"/>
    </xf>
    <xf numFmtId="171" fontId="8" fillId="0" borderId="1" xfId="2" applyNumberFormat="1" applyFont="1" applyFill="1" applyBorder="1" applyAlignment="1" applyProtection="1">
      <alignment horizontal="center"/>
      <protection hidden="1"/>
    </xf>
    <xf numFmtId="171" fontId="8" fillId="0" borderId="1" xfId="1" applyNumberFormat="1" applyFont="1" applyFill="1" applyBorder="1" applyAlignment="1" applyProtection="1">
      <alignment horizontal="center"/>
      <protection hidden="1"/>
    </xf>
    <xf numFmtId="166" fontId="7" fillId="0" borderId="2" xfId="1" applyNumberFormat="1" applyFont="1" applyFill="1" applyBorder="1" applyAlignment="1" applyProtection="1">
      <alignment horizontal="justify" vertical="justify" wrapText="1"/>
      <protection hidden="1"/>
    </xf>
    <xf numFmtId="0" fontId="8" fillId="0" borderId="1" xfId="1" applyNumberFormat="1" applyFont="1" applyFill="1" applyBorder="1" applyAlignment="1" applyProtection="1">
      <alignment horizontal="justify" vertical="justify" wrapText="1"/>
      <protection hidden="1"/>
    </xf>
    <xf numFmtId="166" fontId="7" fillId="0" borderId="2" xfId="1" applyNumberFormat="1" applyFont="1" applyFill="1" applyBorder="1" applyAlignment="1" applyProtection="1">
      <alignment horizontal="justify" vertical="justify" wrapText="1"/>
      <protection hidden="1"/>
    </xf>
    <xf numFmtId="0" fontId="13" fillId="0" borderId="4" xfId="0" applyFont="1" applyBorder="1" applyAlignment="1">
      <alignment horizontal="center" vertical="center" wrapText="1"/>
    </xf>
    <xf numFmtId="172" fontId="7" fillId="0" borderId="1" xfId="1" applyNumberFormat="1" applyFont="1" applyFill="1" applyBorder="1" applyAlignment="1" applyProtection="1">
      <alignment horizontal="center" vertical="center" wrapText="1"/>
      <protection hidden="1"/>
    </xf>
    <xf numFmtId="172" fontId="13" fillId="0" borderId="1" xfId="0" applyNumberFormat="1" applyFont="1" applyFill="1" applyBorder="1" applyAlignment="1">
      <alignment horizontal="center" vertical="center" wrapText="1"/>
    </xf>
    <xf numFmtId="0" fontId="8" fillId="0" borderId="1" xfId="1" applyNumberFormat="1" applyFont="1" applyFill="1" applyBorder="1" applyAlignment="1" applyProtection="1">
      <alignment horizontal="justify" vertical="justify" wrapText="1"/>
      <protection hidden="1"/>
    </xf>
    <xf numFmtId="166" fontId="7" fillId="0" borderId="2" xfId="1" applyNumberFormat="1" applyFont="1" applyFill="1" applyBorder="1" applyAlignment="1" applyProtection="1">
      <alignment horizontal="justify" vertical="justify" wrapText="1"/>
      <protection hidden="1"/>
    </xf>
    <xf numFmtId="0" fontId="8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8" fillId="0" borderId="1" xfId="1" applyNumberFormat="1" applyFont="1" applyFill="1" applyBorder="1" applyAlignment="1" applyProtection="1">
      <alignment horizontal="left" vertical="justify" wrapText="1"/>
      <protection hidden="1"/>
    </xf>
    <xf numFmtId="166" fontId="7" fillId="0" borderId="8" xfId="1" applyNumberFormat="1" applyFont="1" applyFill="1" applyBorder="1" applyAlignment="1" applyProtection="1">
      <alignment horizontal="justify" vertical="justify" wrapText="1"/>
      <protection hidden="1"/>
    </xf>
    <xf numFmtId="0" fontId="9" fillId="0" borderId="1" xfId="0" applyFont="1" applyFill="1" applyBorder="1" applyAlignment="1">
      <alignment horizontal="right"/>
    </xf>
    <xf numFmtId="0" fontId="8" fillId="0" borderId="1" xfId="1" applyNumberFormat="1" applyFont="1" applyFill="1" applyBorder="1" applyAlignment="1" applyProtection="1">
      <alignment horizontal="justify" vertical="justify" wrapText="1"/>
      <protection hidden="1"/>
    </xf>
    <xf numFmtId="166" fontId="7" fillId="0" borderId="2" xfId="1" applyNumberFormat="1" applyFont="1" applyFill="1" applyBorder="1" applyAlignment="1" applyProtection="1">
      <alignment horizontal="justify" vertical="justify" wrapText="1"/>
      <protection hidden="1"/>
    </xf>
    <xf numFmtId="0" fontId="9" fillId="0" borderId="6" xfId="0" applyFont="1" applyBorder="1" applyAlignment="1">
      <alignment horizontal="right"/>
    </xf>
    <xf numFmtId="0" fontId="8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7" fillId="0" borderId="6" xfId="1" applyNumberFormat="1" applyFont="1" applyFill="1" applyBorder="1" applyAlignment="1" applyProtection="1">
      <alignment horizontal="justify" vertical="justify" wrapText="1"/>
      <protection hidden="1"/>
    </xf>
    <xf numFmtId="0" fontId="1" fillId="0" borderId="0" xfId="1" applyFont="1" applyFill="1" applyAlignment="1" applyProtection="1">
      <alignment horizontal="right" wrapText="1"/>
      <protection hidden="1"/>
    </xf>
    <xf numFmtId="0" fontId="0" fillId="0" borderId="0" xfId="0" applyAlignment="1">
      <alignment horizontal="right" wrapText="1"/>
    </xf>
    <xf numFmtId="0" fontId="7" fillId="0" borderId="6" xfId="1" applyNumberFormat="1" applyFont="1" applyFill="1" applyBorder="1" applyAlignment="1" applyProtection="1">
      <alignment horizontal="left" vertical="justify" wrapText="1"/>
      <protection hidden="1"/>
    </xf>
    <xf numFmtId="0" fontId="7" fillId="0" borderId="7" xfId="1" applyNumberFormat="1" applyFont="1" applyFill="1" applyBorder="1" applyAlignment="1" applyProtection="1">
      <alignment horizontal="left" vertical="justify" wrapText="1"/>
      <protection hidden="1"/>
    </xf>
    <xf numFmtId="0" fontId="7" fillId="0" borderId="9" xfId="1" applyNumberFormat="1" applyFont="1" applyFill="1" applyBorder="1" applyAlignment="1" applyProtection="1">
      <alignment horizontal="left" vertical="justify" wrapText="1"/>
      <protection hidden="1"/>
    </xf>
    <xf numFmtId="0" fontId="8" fillId="0" borderId="6" xfId="1" applyNumberFormat="1" applyFont="1" applyFill="1" applyBorder="1" applyAlignment="1" applyProtection="1">
      <alignment horizontal="left" vertical="justify" wrapText="1"/>
      <protection hidden="1"/>
    </xf>
    <xf numFmtId="0" fontId="8" fillId="0" borderId="7" xfId="1" applyNumberFormat="1" applyFont="1" applyFill="1" applyBorder="1" applyAlignment="1" applyProtection="1">
      <alignment horizontal="left" vertical="justify" wrapText="1"/>
      <protection hidden="1"/>
    </xf>
    <xf numFmtId="0" fontId="8" fillId="0" borderId="9" xfId="1" applyNumberFormat="1" applyFont="1" applyFill="1" applyBorder="1" applyAlignment="1" applyProtection="1">
      <alignment horizontal="left" vertical="justify" wrapText="1"/>
      <protection hidden="1"/>
    </xf>
    <xf numFmtId="0" fontId="7" fillId="0" borderId="6" xfId="1" applyNumberFormat="1" applyFont="1" applyFill="1" applyBorder="1" applyAlignment="1" applyProtection="1">
      <alignment horizontal="justify" vertical="justify" wrapText="1"/>
      <protection hidden="1"/>
    </xf>
    <xf numFmtId="0" fontId="7" fillId="0" borderId="7" xfId="1" applyNumberFormat="1" applyFont="1" applyFill="1" applyBorder="1" applyAlignment="1" applyProtection="1">
      <alignment horizontal="justify" vertical="justify" wrapText="1"/>
      <protection hidden="1"/>
    </xf>
    <xf numFmtId="0" fontId="7" fillId="0" borderId="9" xfId="1" applyNumberFormat="1" applyFont="1" applyFill="1" applyBorder="1" applyAlignment="1" applyProtection="1">
      <alignment horizontal="justify" vertical="justify" wrapText="1"/>
      <protection hidden="1"/>
    </xf>
    <xf numFmtId="0" fontId="0" fillId="0" borderId="7" xfId="0" applyBorder="1" applyAlignment="1">
      <alignment horizontal="left" vertical="justify" wrapText="1"/>
    </xf>
    <xf numFmtId="0" fontId="0" fillId="0" borderId="9" xfId="0" applyBorder="1" applyAlignment="1">
      <alignment horizontal="left" vertical="justify" wrapText="1"/>
    </xf>
    <xf numFmtId="0" fontId="10" fillId="0" borderId="7" xfId="0" applyFont="1" applyBorder="1" applyAlignment="1">
      <alignment horizontal="justify" vertical="justify" wrapText="1"/>
    </xf>
    <xf numFmtId="0" fontId="10" fillId="0" borderId="9" xfId="0" applyFont="1" applyBorder="1" applyAlignment="1">
      <alignment horizontal="justify" vertical="justify" wrapText="1"/>
    </xf>
    <xf numFmtId="166" fontId="7" fillId="0" borderId="8" xfId="1" applyNumberFormat="1" applyFont="1" applyFill="1" applyBorder="1" applyAlignment="1" applyProtection="1">
      <alignment horizontal="justify" vertical="justify" wrapText="1"/>
      <protection hidden="1"/>
    </xf>
    <xf numFmtId="166" fontId="7" fillId="0" borderId="7" xfId="1" applyNumberFormat="1" applyFont="1" applyFill="1" applyBorder="1" applyAlignment="1" applyProtection="1">
      <alignment horizontal="justify" vertical="justify" wrapText="1"/>
      <protection hidden="1"/>
    </xf>
    <xf numFmtId="166" fontId="7" fillId="0" borderId="9" xfId="1" applyNumberFormat="1" applyFont="1" applyFill="1" applyBorder="1" applyAlignment="1" applyProtection="1">
      <alignment horizontal="justify" vertical="justify" wrapText="1"/>
      <protection hidden="1"/>
    </xf>
    <xf numFmtId="0" fontId="8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10" fillId="0" borderId="7" xfId="0" applyFont="1" applyBorder="1" applyAlignment="1">
      <alignment horizontal="left" vertical="justify" wrapText="1"/>
    </xf>
    <xf numFmtId="0" fontId="10" fillId="0" borderId="9" xfId="0" applyFont="1" applyBorder="1" applyAlignment="1">
      <alignment horizontal="left" vertical="justify" wrapText="1"/>
    </xf>
    <xf numFmtId="0" fontId="8" fillId="0" borderId="1" xfId="1" applyNumberFormat="1" applyFont="1" applyFill="1" applyBorder="1" applyAlignment="1" applyProtection="1">
      <alignment horizontal="left" vertical="justify" wrapText="1"/>
      <protection hidden="1"/>
    </xf>
    <xf numFmtId="0" fontId="6" fillId="0" borderId="0" xfId="1" applyNumberFormat="1" applyFont="1" applyFill="1" applyAlignment="1" applyProtection="1">
      <alignment horizontal="center" wrapText="1"/>
      <protection hidden="1"/>
    </xf>
    <xf numFmtId="0" fontId="7" fillId="0" borderId="10" xfId="1" applyNumberFormat="1" applyFont="1" applyFill="1" applyBorder="1" applyAlignment="1" applyProtection="1">
      <alignment horizontal="center" vertical="justify"/>
      <protection hidden="1"/>
    </xf>
    <xf numFmtId="0" fontId="7" fillId="0" borderId="3" xfId="1" applyNumberFormat="1" applyFont="1" applyFill="1" applyBorder="1" applyAlignment="1" applyProtection="1">
      <alignment horizontal="center" vertical="justify"/>
      <protection hidden="1"/>
    </xf>
    <xf numFmtId="166" fontId="7" fillId="0" borderId="2" xfId="1" applyNumberFormat="1" applyFont="1" applyFill="1" applyBorder="1" applyAlignment="1" applyProtection="1">
      <alignment horizontal="justify" vertical="justify" wrapText="1"/>
      <protection hidden="1"/>
    </xf>
    <xf numFmtId="166" fontId="7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7" fillId="0" borderId="8" xfId="1" applyNumberFormat="1" applyFont="1" applyFill="1" applyBorder="1" applyAlignment="1" applyProtection="1">
      <alignment horizontal="left" vertical="justify"/>
      <protection hidden="1"/>
    </xf>
    <xf numFmtId="0" fontId="7" fillId="0" borderId="7" xfId="1" applyNumberFormat="1" applyFont="1" applyFill="1" applyBorder="1" applyAlignment="1" applyProtection="1">
      <alignment horizontal="left" vertical="justify"/>
      <protection hidden="1"/>
    </xf>
    <xf numFmtId="0" fontId="7" fillId="0" borderId="9" xfId="1" applyNumberFormat="1" applyFont="1" applyFill="1" applyBorder="1" applyAlignment="1" applyProtection="1">
      <alignment horizontal="left" vertical="justify"/>
      <protection hidden="1"/>
    </xf>
    <xf numFmtId="0" fontId="7" fillId="0" borderId="1" xfId="1" applyNumberFormat="1" applyFont="1" applyFill="1" applyBorder="1" applyAlignment="1" applyProtection="1">
      <alignment horizontal="left" vertical="justify" wrapText="1"/>
      <protection hidden="1"/>
    </xf>
    <xf numFmtId="0" fontId="0" fillId="0" borderId="1" xfId="0" applyBorder="1" applyAlignment="1">
      <alignment horizontal="justify" vertical="justify" wrapText="1"/>
    </xf>
    <xf numFmtId="0" fontId="10" fillId="0" borderId="7" xfId="0" applyFont="1" applyFill="1" applyBorder="1" applyAlignment="1">
      <alignment horizontal="left" vertical="justify" wrapText="1"/>
    </xf>
    <xf numFmtId="0" fontId="10" fillId="0" borderId="9" xfId="0" applyFont="1" applyFill="1" applyBorder="1" applyAlignment="1">
      <alignment horizontal="left" vertical="justify" wrapText="1"/>
    </xf>
    <xf numFmtId="0" fontId="0" fillId="0" borderId="1" xfId="0" applyBorder="1" applyAlignment="1">
      <alignment horizontal="left" vertical="justify" wrapText="1"/>
    </xf>
    <xf numFmtId="170" fontId="8" fillId="0" borderId="6" xfId="1" applyNumberFormat="1" applyFont="1" applyFill="1" applyBorder="1" applyAlignment="1" applyProtection="1">
      <alignment horizontal="left" vertical="justify" wrapText="1"/>
      <protection hidden="1"/>
    </xf>
    <xf numFmtId="170" fontId="8" fillId="0" borderId="7" xfId="1" applyNumberFormat="1" applyFont="1" applyFill="1" applyBorder="1" applyAlignment="1" applyProtection="1">
      <alignment horizontal="left" vertical="justify" wrapText="1"/>
      <protection hidden="1"/>
    </xf>
    <xf numFmtId="170" fontId="8" fillId="0" borderId="9" xfId="1" applyNumberFormat="1" applyFont="1" applyFill="1" applyBorder="1" applyAlignment="1" applyProtection="1">
      <alignment horizontal="left" vertical="justify" wrapText="1"/>
      <protection hidden="1"/>
    </xf>
    <xf numFmtId="170" fontId="8" fillId="2" borderId="6" xfId="1" applyNumberFormat="1" applyFont="1" applyFill="1" applyBorder="1" applyAlignment="1" applyProtection="1">
      <alignment horizontal="left" vertical="justify" wrapText="1"/>
      <protection hidden="1"/>
    </xf>
    <xf numFmtId="170" fontId="8" fillId="2" borderId="7" xfId="1" applyNumberFormat="1" applyFont="1" applyFill="1" applyBorder="1" applyAlignment="1" applyProtection="1">
      <alignment horizontal="left" vertical="justify" wrapText="1"/>
      <protection hidden="1"/>
    </xf>
    <xf numFmtId="170" fontId="8" fillId="2" borderId="9" xfId="1" applyNumberFormat="1" applyFont="1" applyFill="1" applyBorder="1" applyAlignment="1" applyProtection="1">
      <alignment horizontal="left" vertical="justify" wrapText="1"/>
      <protection hidden="1"/>
    </xf>
    <xf numFmtId="0" fontId="8" fillId="0" borderId="6" xfId="1" applyNumberFormat="1" applyFont="1" applyFill="1" applyBorder="1" applyAlignment="1" applyProtection="1">
      <alignment horizontal="justify" vertical="justify" wrapText="1"/>
      <protection hidden="1"/>
    </xf>
    <xf numFmtId="0" fontId="8" fillId="0" borderId="7" xfId="1" applyNumberFormat="1" applyFont="1" applyFill="1" applyBorder="1" applyAlignment="1" applyProtection="1">
      <alignment horizontal="justify" vertical="justify" wrapText="1"/>
      <protection hidden="1"/>
    </xf>
    <xf numFmtId="0" fontId="8" fillId="0" borderId="9" xfId="1" applyNumberFormat="1" applyFont="1" applyFill="1" applyBorder="1" applyAlignment="1" applyProtection="1">
      <alignment horizontal="justify" vertical="justify" wrapText="1"/>
      <protection hidden="1"/>
    </xf>
    <xf numFmtId="0" fontId="14" fillId="0" borderId="6" xfId="0" applyFont="1" applyBorder="1" applyAlignment="1">
      <alignment horizontal="left" vertical="justify" wrapText="1"/>
    </xf>
    <xf numFmtId="0" fontId="14" fillId="0" borderId="7" xfId="0" applyFont="1" applyBorder="1" applyAlignment="1">
      <alignment horizontal="left" vertical="justify" wrapText="1"/>
    </xf>
    <xf numFmtId="0" fontId="14" fillId="0" borderId="9" xfId="0" applyFont="1" applyBorder="1" applyAlignment="1">
      <alignment horizontal="left" vertical="justify" wrapText="1"/>
    </xf>
    <xf numFmtId="0" fontId="9" fillId="0" borderId="1" xfId="0" applyFont="1" applyBorder="1" applyAlignment="1">
      <alignment horizontal="left" wrapText="1"/>
    </xf>
    <xf numFmtId="170" fontId="8" fillId="3" borderId="6" xfId="1" applyNumberFormat="1" applyFont="1" applyFill="1" applyBorder="1" applyAlignment="1" applyProtection="1">
      <alignment horizontal="left" vertical="justify" wrapText="1"/>
      <protection hidden="1"/>
    </xf>
    <xf numFmtId="170" fontId="8" fillId="3" borderId="7" xfId="1" applyNumberFormat="1" applyFont="1" applyFill="1" applyBorder="1" applyAlignment="1" applyProtection="1">
      <alignment horizontal="left" vertical="justify" wrapText="1"/>
      <protection hidden="1"/>
    </xf>
    <xf numFmtId="170" fontId="8" fillId="3" borderId="9" xfId="1" applyNumberFormat="1" applyFont="1" applyFill="1" applyBorder="1" applyAlignment="1" applyProtection="1">
      <alignment horizontal="left" vertical="justify" wrapText="1"/>
      <protection hidden="1"/>
    </xf>
    <xf numFmtId="0" fontId="7" fillId="0" borderId="6" xfId="1" applyNumberFormat="1" applyFont="1" applyFill="1" applyBorder="1" applyAlignment="1" applyProtection="1">
      <alignment horizontal="center" vertical="justify" wrapText="1"/>
      <protection hidden="1"/>
    </xf>
    <xf numFmtId="0" fontId="7" fillId="0" borderId="7" xfId="1" applyNumberFormat="1" applyFont="1" applyFill="1" applyBorder="1" applyAlignment="1" applyProtection="1">
      <alignment horizontal="center" vertical="justify" wrapText="1"/>
      <protection hidden="1"/>
    </xf>
    <xf numFmtId="0" fontId="7" fillId="0" borderId="9" xfId="1" applyNumberFormat="1" applyFont="1" applyFill="1" applyBorder="1" applyAlignment="1" applyProtection="1">
      <alignment horizontal="center" vertical="justify" wrapText="1"/>
      <protection hidden="1"/>
    </xf>
    <xf numFmtId="0" fontId="7" fillId="2" borderId="6" xfId="1" applyNumberFormat="1" applyFont="1" applyFill="1" applyBorder="1" applyAlignment="1" applyProtection="1">
      <alignment horizontal="justify" vertical="justify" wrapText="1"/>
      <protection hidden="1"/>
    </xf>
    <xf numFmtId="0" fontId="7" fillId="2" borderId="7" xfId="1" applyNumberFormat="1" applyFont="1" applyFill="1" applyBorder="1" applyAlignment="1" applyProtection="1">
      <alignment horizontal="justify" vertical="justify" wrapText="1"/>
      <protection hidden="1"/>
    </xf>
    <xf numFmtId="0" fontId="7" fillId="2" borderId="9" xfId="1" applyNumberFormat="1" applyFont="1" applyFill="1" applyBorder="1" applyAlignment="1" applyProtection="1">
      <alignment horizontal="justify" vertical="justify" wrapText="1"/>
      <protection hidden="1"/>
    </xf>
    <xf numFmtId="0" fontId="8" fillId="2" borderId="6" xfId="1" applyNumberFormat="1" applyFont="1" applyFill="1" applyBorder="1" applyAlignment="1" applyProtection="1">
      <alignment horizontal="left" vertical="justify" wrapText="1"/>
      <protection hidden="1"/>
    </xf>
    <xf numFmtId="0" fontId="0" fillId="0" borderId="9" xfId="0" applyFill="1" applyBorder="1" applyAlignment="1">
      <alignment horizontal="justify" vertical="justify" wrapText="1"/>
    </xf>
    <xf numFmtId="0" fontId="9" fillId="0" borderId="6" xfId="0" applyFont="1" applyBorder="1" applyAlignment="1">
      <alignment horizontal="left" vertical="distributed"/>
    </xf>
    <xf numFmtId="0" fontId="9" fillId="0" borderId="7" xfId="0" applyFont="1" applyBorder="1" applyAlignment="1">
      <alignment horizontal="left" vertical="distributed"/>
    </xf>
    <xf numFmtId="0" fontId="9" fillId="0" borderId="9" xfId="0" applyFont="1" applyBorder="1" applyAlignment="1">
      <alignment horizontal="left" vertical="distributed"/>
    </xf>
    <xf numFmtId="166" fontId="7" fillId="0" borderId="8" xfId="1" applyNumberFormat="1" applyFont="1" applyFill="1" applyBorder="1" applyAlignment="1" applyProtection="1">
      <alignment horizontal="left" vertical="justify" wrapText="1"/>
      <protection hidden="1"/>
    </xf>
    <xf numFmtId="166" fontId="7" fillId="0" borderId="7" xfId="1" applyNumberFormat="1" applyFont="1" applyFill="1" applyBorder="1" applyAlignment="1" applyProtection="1">
      <alignment horizontal="left" vertical="justify" wrapText="1"/>
      <protection hidden="1"/>
    </xf>
    <xf numFmtId="166" fontId="7" fillId="0" borderId="9" xfId="1" applyNumberFormat="1" applyFont="1" applyFill="1" applyBorder="1" applyAlignment="1" applyProtection="1">
      <alignment horizontal="left" vertical="justify" wrapText="1"/>
      <protection hidden="1"/>
    </xf>
    <xf numFmtId="0" fontId="7" fillId="2" borderId="6" xfId="1" applyNumberFormat="1" applyFont="1" applyFill="1" applyBorder="1" applyAlignment="1" applyProtection="1">
      <alignment horizontal="left" vertical="justify" wrapText="1"/>
      <protection hidden="1"/>
    </xf>
    <xf numFmtId="0" fontId="7" fillId="2" borderId="7" xfId="1" applyNumberFormat="1" applyFont="1" applyFill="1" applyBorder="1" applyAlignment="1" applyProtection="1">
      <alignment horizontal="left" vertical="justify" wrapText="1"/>
      <protection hidden="1"/>
    </xf>
    <xf numFmtId="0" fontId="7" fillId="2" borderId="9" xfId="1" applyNumberFormat="1" applyFont="1" applyFill="1" applyBorder="1" applyAlignment="1" applyProtection="1">
      <alignment horizontal="left" vertical="justify" wrapText="1"/>
      <protection hidden="1"/>
    </xf>
    <xf numFmtId="168" fontId="7" fillId="0" borderId="7" xfId="1" applyNumberFormat="1" applyFont="1" applyFill="1" applyBorder="1" applyAlignment="1" applyProtection="1">
      <alignment horizontal="left" vertical="justify" wrapText="1"/>
      <protection hidden="1"/>
    </xf>
    <xf numFmtId="168" fontId="7" fillId="0" borderId="9" xfId="1" applyNumberFormat="1" applyFont="1" applyFill="1" applyBorder="1" applyAlignment="1" applyProtection="1">
      <alignment horizontal="left" vertical="justify" wrapText="1"/>
      <protection hidden="1"/>
    </xf>
    <xf numFmtId="0" fontId="8" fillId="0" borderId="12" xfId="1" applyNumberFormat="1" applyFont="1" applyFill="1" applyBorder="1" applyAlignment="1" applyProtection="1">
      <alignment horizontal="left" vertical="justify" wrapText="1"/>
      <protection hidden="1"/>
    </xf>
    <xf numFmtId="0" fontId="0" fillId="0" borderId="12" xfId="0" applyBorder="1" applyAlignment="1">
      <alignment horizontal="left" vertical="justify" wrapText="1"/>
    </xf>
    <xf numFmtId="0" fontId="15" fillId="0" borderId="7" xfId="0" applyFont="1" applyBorder="1" applyAlignment="1">
      <alignment horizontal="left" vertical="justify" wrapText="1"/>
    </xf>
    <xf numFmtId="0" fontId="15" fillId="0" borderId="9" xfId="0" applyFont="1" applyBorder="1" applyAlignment="1">
      <alignment horizontal="left" vertical="justify" wrapText="1"/>
    </xf>
    <xf numFmtId="0" fontId="7" fillId="3" borderId="6" xfId="1" applyNumberFormat="1" applyFont="1" applyFill="1" applyBorder="1" applyAlignment="1" applyProtection="1">
      <alignment horizontal="left" vertical="justify" wrapText="1"/>
      <protection hidden="1"/>
    </xf>
    <xf numFmtId="0" fontId="7" fillId="3" borderId="7" xfId="1" applyNumberFormat="1" applyFont="1" applyFill="1" applyBorder="1" applyAlignment="1" applyProtection="1">
      <alignment horizontal="left" vertical="justify" wrapText="1"/>
      <protection hidden="1"/>
    </xf>
    <xf numFmtId="0" fontId="7" fillId="3" borderId="9" xfId="1" applyNumberFormat="1" applyFont="1" applyFill="1" applyBorder="1" applyAlignment="1" applyProtection="1">
      <alignment horizontal="left" vertical="justify" wrapText="1"/>
      <protection hidden="1"/>
    </xf>
    <xf numFmtId="166" fontId="7" fillId="2" borderId="8" xfId="1" applyNumberFormat="1" applyFont="1" applyFill="1" applyBorder="1" applyAlignment="1" applyProtection="1">
      <alignment horizontal="justify" vertical="justify" wrapText="1"/>
      <protection hidden="1"/>
    </xf>
    <xf numFmtId="166" fontId="7" fillId="2" borderId="7" xfId="1" applyNumberFormat="1" applyFont="1" applyFill="1" applyBorder="1" applyAlignment="1" applyProtection="1">
      <alignment horizontal="justify" vertical="justify" wrapText="1"/>
      <protection hidden="1"/>
    </xf>
    <xf numFmtId="166" fontId="7" fillId="2" borderId="9" xfId="1" applyNumberFormat="1" applyFont="1" applyFill="1" applyBorder="1" applyAlignment="1" applyProtection="1">
      <alignment horizontal="justify" vertical="justify" wrapText="1"/>
      <protection hidden="1"/>
    </xf>
    <xf numFmtId="170" fontId="7" fillId="0" borderId="6" xfId="1" applyNumberFormat="1" applyFont="1" applyFill="1" applyBorder="1" applyAlignment="1" applyProtection="1">
      <alignment horizontal="left" vertical="justify" wrapText="1"/>
      <protection hidden="1"/>
    </xf>
    <xf numFmtId="170" fontId="7" fillId="0" borderId="7" xfId="1" applyNumberFormat="1" applyFont="1" applyFill="1" applyBorder="1" applyAlignment="1" applyProtection="1">
      <alignment horizontal="left" vertical="justify" wrapText="1"/>
      <protection hidden="1"/>
    </xf>
    <xf numFmtId="170" fontId="7" fillId="0" borderId="9" xfId="1" applyNumberFormat="1" applyFont="1" applyFill="1" applyBorder="1" applyAlignment="1" applyProtection="1">
      <alignment horizontal="left" vertical="justify" wrapText="1"/>
      <protection hidden="1"/>
    </xf>
    <xf numFmtId="0" fontId="18" fillId="0" borderId="0" xfId="0" applyFont="1" applyAlignment="1">
      <alignment horizontal="justify"/>
    </xf>
    <xf numFmtId="166" fontId="7" fillId="0" borderId="0" xfId="1" applyNumberFormat="1" applyFont="1" applyFill="1" applyBorder="1" applyAlignment="1" applyProtection="1">
      <alignment horizontal="justify" vertical="justify" wrapText="1"/>
      <protection hidden="1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155"/>
  <sheetViews>
    <sheetView tabSelected="1" topLeftCell="A97" workbookViewId="0">
      <selection activeCell="Q110" sqref="Q110"/>
    </sheetView>
  </sheetViews>
  <sheetFormatPr defaultRowHeight="14.4"/>
  <cols>
    <col min="1" max="1" width="0.5546875" customWidth="1"/>
    <col min="2" max="2" width="0.6640625" customWidth="1"/>
    <col min="3" max="3" width="2.88671875" customWidth="1"/>
    <col min="4" max="4" width="0.6640625" customWidth="1"/>
    <col min="5" max="5" width="0.88671875" customWidth="1"/>
    <col min="8" max="8" width="7.88671875" customWidth="1"/>
    <col min="9" max="9" width="27.6640625" customWidth="1"/>
    <col min="10" max="10" width="6.6640625" customWidth="1"/>
    <col min="11" max="11" width="5.88671875" customWidth="1"/>
    <col min="12" max="12" width="6" customWidth="1"/>
    <col min="13" max="13" width="13" style="21" customWidth="1"/>
    <col min="14" max="14" width="5.6640625" customWidth="1"/>
    <col min="15" max="15" width="18" style="62" customWidth="1"/>
    <col min="16" max="16" width="19.33203125" style="62" customWidth="1"/>
    <col min="17" max="17" width="18" style="62" customWidth="1"/>
  </cols>
  <sheetData>
    <row r="1" spans="1:17" ht="18">
      <c r="A1" s="1"/>
      <c r="B1" s="1"/>
      <c r="C1" s="1"/>
      <c r="D1" s="1"/>
      <c r="E1" s="1"/>
      <c r="F1" s="1"/>
      <c r="G1" s="1"/>
      <c r="H1" s="1"/>
      <c r="I1" s="2"/>
      <c r="J1" s="3"/>
      <c r="K1" s="3"/>
      <c r="L1" s="3"/>
      <c r="M1" s="154" t="s">
        <v>49</v>
      </c>
      <c r="N1" s="155"/>
      <c r="O1" s="155"/>
      <c r="P1" s="155"/>
      <c r="Q1" s="155"/>
    </row>
    <row r="2" spans="1:17" ht="17.25" customHeight="1">
      <c r="A2" s="2"/>
      <c r="B2" s="2"/>
      <c r="C2" s="2"/>
      <c r="D2" s="2"/>
      <c r="E2" s="2"/>
      <c r="F2" s="2"/>
      <c r="G2" s="2"/>
      <c r="H2" s="2"/>
      <c r="I2" s="2"/>
      <c r="J2" s="4"/>
      <c r="K2" s="4"/>
      <c r="L2" s="4"/>
      <c r="M2" s="154" t="s">
        <v>56</v>
      </c>
      <c r="N2" s="155"/>
      <c r="O2" s="155"/>
      <c r="P2" s="155"/>
      <c r="Q2" s="155"/>
    </row>
    <row r="3" spans="1:17" ht="17.399999999999999">
      <c r="A3" s="2"/>
      <c r="B3" s="2"/>
      <c r="C3" s="2"/>
      <c r="D3" s="2"/>
      <c r="E3" s="2"/>
      <c r="F3" s="2"/>
      <c r="G3" s="2"/>
      <c r="H3" s="2"/>
      <c r="I3" s="2"/>
      <c r="J3" s="4"/>
      <c r="K3" s="4"/>
      <c r="L3" s="4"/>
      <c r="M3" s="154" t="s">
        <v>104</v>
      </c>
      <c r="N3" s="155"/>
      <c r="O3" s="155"/>
      <c r="P3" s="155"/>
      <c r="Q3" s="155"/>
    </row>
    <row r="4" spans="1:17" ht="42.75" customHeight="1">
      <c r="A4" s="176" t="s">
        <v>82</v>
      </c>
      <c r="B4" s="176"/>
      <c r="C4" s="176"/>
      <c r="D4" s="176"/>
      <c r="E4" s="176"/>
      <c r="F4" s="176"/>
      <c r="G4" s="176"/>
      <c r="H4" s="176"/>
      <c r="I4" s="176"/>
      <c r="J4" s="176"/>
      <c r="K4" s="176"/>
      <c r="L4" s="176"/>
      <c r="M4" s="176"/>
      <c r="N4" s="176"/>
      <c r="O4" s="176"/>
      <c r="P4" s="176"/>
      <c r="Q4" s="176"/>
    </row>
    <row r="5" spans="1:17" ht="4.5" customHeight="1">
      <c r="A5" s="176"/>
      <c r="B5" s="176"/>
      <c r="C5" s="176"/>
      <c r="D5" s="176"/>
      <c r="E5" s="176"/>
      <c r="F5" s="176"/>
      <c r="G5" s="176"/>
      <c r="H5" s="176"/>
      <c r="I5" s="176"/>
      <c r="J5" s="176"/>
      <c r="K5" s="176"/>
      <c r="L5" s="176"/>
      <c r="M5" s="176"/>
      <c r="N5" s="176"/>
      <c r="O5" s="176"/>
      <c r="P5" s="176"/>
      <c r="Q5" s="176"/>
    </row>
    <row r="6" spans="1:17" ht="18" thickBot="1">
      <c r="A6" s="2" t="s">
        <v>0</v>
      </c>
      <c r="B6" s="2"/>
      <c r="C6" s="2"/>
      <c r="D6" s="2"/>
      <c r="E6" s="2"/>
      <c r="F6" s="2"/>
      <c r="G6" s="2"/>
      <c r="H6" s="2"/>
      <c r="I6" s="2"/>
      <c r="J6" s="5"/>
      <c r="K6" s="5"/>
      <c r="L6" s="5"/>
      <c r="M6" s="6"/>
      <c r="N6" s="6"/>
      <c r="O6" s="61"/>
      <c r="P6" s="61"/>
      <c r="Q6" s="112" t="s">
        <v>54</v>
      </c>
    </row>
    <row r="7" spans="1:17" ht="29.25" customHeight="1">
      <c r="A7" s="177" t="s">
        <v>22</v>
      </c>
      <c r="B7" s="178"/>
      <c r="C7" s="178"/>
      <c r="D7" s="178"/>
      <c r="E7" s="178"/>
      <c r="F7" s="178"/>
      <c r="G7" s="178"/>
      <c r="H7" s="178"/>
      <c r="I7" s="178"/>
      <c r="J7" s="23" t="s">
        <v>23</v>
      </c>
      <c r="K7" s="23" t="s">
        <v>68</v>
      </c>
      <c r="L7" s="23" t="s">
        <v>69</v>
      </c>
      <c r="M7" s="24" t="s">
        <v>21</v>
      </c>
      <c r="N7" s="24" t="s">
        <v>20</v>
      </c>
      <c r="O7" s="25">
        <v>2024</v>
      </c>
      <c r="P7" s="25">
        <v>2025</v>
      </c>
      <c r="Q7" s="140">
        <v>2026</v>
      </c>
    </row>
    <row r="8" spans="1:17" ht="19.2" customHeight="1">
      <c r="A8" s="181" t="s">
        <v>74</v>
      </c>
      <c r="B8" s="182"/>
      <c r="C8" s="182"/>
      <c r="D8" s="182"/>
      <c r="E8" s="182"/>
      <c r="F8" s="182"/>
      <c r="G8" s="182"/>
      <c r="H8" s="182"/>
      <c r="I8" s="183"/>
      <c r="J8" s="7">
        <v>0</v>
      </c>
      <c r="K8" s="16">
        <v>0</v>
      </c>
      <c r="L8" s="16">
        <v>0</v>
      </c>
      <c r="M8" s="41">
        <v>0</v>
      </c>
      <c r="N8" s="8">
        <v>0</v>
      </c>
      <c r="O8" s="113">
        <v>0</v>
      </c>
      <c r="P8" s="141">
        <v>429125</v>
      </c>
      <c r="Q8" s="142">
        <v>877800</v>
      </c>
    </row>
    <row r="9" spans="1:17" ht="17.399999999999999" customHeight="1">
      <c r="A9" s="181" t="s">
        <v>70</v>
      </c>
      <c r="B9" s="182"/>
      <c r="C9" s="182"/>
      <c r="D9" s="182"/>
      <c r="E9" s="182"/>
      <c r="F9" s="182"/>
      <c r="G9" s="182"/>
      <c r="H9" s="182"/>
      <c r="I9" s="183"/>
      <c r="J9" s="7">
        <v>232</v>
      </c>
      <c r="K9" s="16">
        <v>0</v>
      </c>
      <c r="L9" s="16">
        <v>0</v>
      </c>
      <c r="M9" s="41">
        <v>0</v>
      </c>
      <c r="N9" s="8">
        <v>0</v>
      </c>
      <c r="O9" s="63">
        <f>O10+O55+O66+O82+O102+O122+O138+O147</f>
        <v>27489071.59</v>
      </c>
      <c r="P9" s="63">
        <f>P155-P8</f>
        <v>17161175</v>
      </c>
      <c r="Q9" s="63">
        <f>Q155-Q8</f>
        <v>17143900</v>
      </c>
    </row>
    <row r="10" spans="1:17" ht="18" customHeight="1">
      <c r="A10" s="179" t="s">
        <v>19</v>
      </c>
      <c r="B10" s="180"/>
      <c r="C10" s="180"/>
      <c r="D10" s="180"/>
      <c r="E10" s="180"/>
      <c r="F10" s="180"/>
      <c r="G10" s="180"/>
      <c r="H10" s="180"/>
      <c r="I10" s="180"/>
      <c r="J10" s="7">
        <v>232</v>
      </c>
      <c r="K10" s="16">
        <v>1</v>
      </c>
      <c r="L10" s="16">
        <v>0</v>
      </c>
      <c r="M10" s="32">
        <v>0</v>
      </c>
      <c r="N10" s="8">
        <v>0</v>
      </c>
      <c r="O10" s="63">
        <f>O11+O19+O36+O42+O47</f>
        <v>6200010</v>
      </c>
      <c r="P10" s="63">
        <f>P11+P19+P36+P47+P42</f>
        <v>5387541</v>
      </c>
      <c r="Q10" s="63">
        <f>Q11+Q19+Q36+Q47+Q42</f>
        <v>5038866</v>
      </c>
    </row>
    <row r="11" spans="1:17" ht="28.8" customHeight="1">
      <c r="A11" s="97"/>
      <c r="B11" s="9"/>
      <c r="C11" s="156" t="s">
        <v>18</v>
      </c>
      <c r="D11" s="157"/>
      <c r="E11" s="157"/>
      <c r="F11" s="157"/>
      <c r="G11" s="157"/>
      <c r="H11" s="157"/>
      <c r="I11" s="158"/>
      <c r="J11" s="7">
        <v>232</v>
      </c>
      <c r="K11" s="16">
        <v>1</v>
      </c>
      <c r="L11" s="16">
        <v>2</v>
      </c>
      <c r="M11" s="32">
        <v>0</v>
      </c>
      <c r="N11" s="8">
        <v>0</v>
      </c>
      <c r="O11" s="63">
        <f>O16</f>
        <v>1497300</v>
      </c>
      <c r="P11" s="63">
        <f>P16</f>
        <v>1497300</v>
      </c>
      <c r="Q11" s="64">
        <f>Q16</f>
        <v>1497300</v>
      </c>
    </row>
    <row r="12" spans="1:17" ht="57.6" customHeight="1">
      <c r="A12" s="97"/>
      <c r="B12" s="9"/>
      <c r="C12" s="156" t="s">
        <v>71</v>
      </c>
      <c r="D12" s="157"/>
      <c r="E12" s="157"/>
      <c r="F12" s="157"/>
      <c r="G12" s="157"/>
      <c r="H12" s="157"/>
      <c r="I12" s="158"/>
      <c r="J12" s="7">
        <v>232</v>
      </c>
      <c r="K12" s="16">
        <v>1</v>
      </c>
      <c r="L12" s="16">
        <v>2</v>
      </c>
      <c r="M12" s="131">
        <v>6200000000</v>
      </c>
      <c r="N12" s="8">
        <v>0</v>
      </c>
      <c r="O12" s="63">
        <f>O14</f>
        <v>1497300</v>
      </c>
      <c r="P12" s="63">
        <f>P14</f>
        <v>1497300</v>
      </c>
      <c r="Q12" s="64">
        <f>Q14</f>
        <v>1497300</v>
      </c>
    </row>
    <row r="13" spans="1:17" ht="16.8" customHeight="1">
      <c r="A13" s="97"/>
      <c r="B13" s="9"/>
      <c r="C13" s="156" t="s">
        <v>72</v>
      </c>
      <c r="D13" s="157"/>
      <c r="E13" s="157"/>
      <c r="F13" s="157"/>
      <c r="G13" s="157"/>
      <c r="H13" s="157"/>
      <c r="I13" s="158"/>
      <c r="J13" s="7">
        <v>232</v>
      </c>
      <c r="K13" s="16">
        <v>1</v>
      </c>
      <c r="L13" s="16">
        <v>2</v>
      </c>
      <c r="M13" s="99">
        <v>6240000000</v>
      </c>
      <c r="N13" s="8">
        <v>0</v>
      </c>
      <c r="O13" s="63">
        <f>O14</f>
        <v>1497300</v>
      </c>
      <c r="P13" s="63">
        <f>P14</f>
        <v>1497300</v>
      </c>
      <c r="Q13" s="63">
        <f>Q14</f>
        <v>1497300</v>
      </c>
    </row>
    <row r="14" spans="1:17" s="85" customFormat="1" ht="26.4" customHeight="1">
      <c r="A14" s="76"/>
      <c r="B14" s="77"/>
      <c r="C14" s="78"/>
      <c r="D14" s="202" t="s">
        <v>57</v>
      </c>
      <c r="E14" s="203"/>
      <c r="F14" s="203"/>
      <c r="G14" s="203"/>
      <c r="H14" s="203"/>
      <c r="I14" s="204"/>
      <c r="J14" s="79">
        <v>232</v>
      </c>
      <c r="K14" s="80">
        <v>1</v>
      </c>
      <c r="L14" s="80">
        <v>2</v>
      </c>
      <c r="M14" s="81">
        <v>6240500000</v>
      </c>
      <c r="N14" s="82">
        <v>0</v>
      </c>
      <c r="O14" s="83">
        <f t="shared" ref="O14:Q15" si="0">O15</f>
        <v>1497300</v>
      </c>
      <c r="P14" s="83">
        <f t="shared" si="0"/>
        <v>1497300</v>
      </c>
      <c r="Q14" s="84">
        <f t="shared" si="0"/>
        <v>1497300</v>
      </c>
    </row>
    <row r="15" spans="1:17">
      <c r="A15" s="17"/>
      <c r="B15" s="9"/>
      <c r="C15" s="18"/>
      <c r="D15" s="19"/>
      <c r="E15" s="172" t="s">
        <v>17</v>
      </c>
      <c r="F15" s="172"/>
      <c r="G15" s="172"/>
      <c r="H15" s="172"/>
      <c r="I15" s="172"/>
      <c r="J15" s="10">
        <v>232</v>
      </c>
      <c r="K15" s="15">
        <v>1</v>
      </c>
      <c r="L15" s="15">
        <v>2</v>
      </c>
      <c r="M15" s="33">
        <v>6240510010</v>
      </c>
      <c r="N15" s="11">
        <v>0</v>
      </c>
      <c r="O15" s="65">
        <f t="shared" si="0"/>
        <v>1497300</v>
      </c>
      <c r="P15" s="65">
        <f t="shared" si="0"/>
        <v>1497300</v>
      </c>
      <c r="Q15" s="66">
        <f t="shared" si="0"/>
        <v>1497300</v>
      </c>
    </row>
    <row r="16" spans="1:17" ht="28.2" customHeight="1">
      <c r="A16" s="17"/>
      <c r="B16" s="9"/>
      <c r="C16" s="18"/>
      <c r="D16" s="19"/>
      <c r="E16" s="19"/>
      <c r="F16" s="172" t="s">
        <v>11</v>
      </c>
      <c r="G16" s="172"/>
      <c r="H16" s="172"/>
      <c r="I16" s="172"/>
      <c r="J16" s="10">
        <v>232</v>
      </c>
      <c r="K16" s="15">
        <v>1</v>
      </c>
      <c r="L16" s="15">
        <v>2</v>
      </c>
      <c r="M16" s="33">
        <v>6240510010</v>
      </c>
      <c r="N16" s="11" t="s">
        <v>10</v>
      </c>
      <c r="O16" s="65">
        <f>O17+O18</f>
        <v>1497300</v>
      </c>
      <c r="P16" s="65">
        <f>P17+P18</f>
        <v>1497300</v>
      </c>
      <c r="Q16" s="66">
        <f>Q17+Q18</f>
        <v>1497300</v>
      </c>
    </row>
    <row r="17" spans="1:22" ht="28.2" customHeight="1">
      <c r="A17" s="17"/>
      <c r="B17" s="9"/>
      <c r="C17" s="18"/>
      <c r="D17" s="19"/>
      <c r="E17" s="19"/>
      <c r="F17" s="175" t="s">
        <v>32</v>
      </c>
      <c r="G17" s="175"/>
      <c r="H17" s="175"/>
      <c r="I17" s="175"/>
      <c r="J17" s="10">
        <v>232</v>
      </c>
      <c r="K17" s="15">
        <v>1</v>
      </c>
      <c r="L17" s="15">
        <v>2</v>
      </c>
      <c r="M17" s="33">
        <v>6240510010</v>
      </c>
      <c r="N17" s="11">
        <v>121</v>
      </c>
      <c r="O17" s="65">
        <v>1150000</v>
      </c>
      <c r="P17" s="65">
        <v>1150000</v>
      </c>
      <c r="Q17" s="65">
        <v>1150000</v>
      </c>
    </row>
    <row r="18" spans="1:22" ht="45.6" customHeight="1">
      <c r="A18" s="17"/>
      <c r="B18" s="9"/>
      <c r="C18" s="18"/>
      <c r="D18" s="19"/>
      <c r="E18" s="19"/>
      <c r="F18" s="201" t="s">
        <v>30</v>
      </c>
      <c r="G18" s="201"/>
      <c r="H18" s="201"/>
      <c r="I18" s="201"/>
      <c r="J18" s="10">
        <v>232</v>
      </c>
      <c r="K18" s="15">
        <v>1</v>
      </c>
      <c r="L18" s="15">
        <v>2</v>
      </c>
      <c r="M18" s="33">
        <v>6240510010</v>
      </c>
      <c r="N18" s="11">
        <v>129</v>
      </c>
      <c r="O18" s="65">
        <v>347300</v>
      </c>
      <c r="P18" s="65">
        <v>347300</v>
      </c>
      <c r="Q18" s="65">
        <v>347300</v>
      </c>
    </row>
    <row r="19" spans="1:22" ht="44.4" customHeight="1">
      <c r="A19" s="17"/>
      <c r="B19" s="9"/>
      <c r="C19" s="156" t="s">
        <v>16</v>
      </c>
      <c r="D19" s="157"/>
      <c r="E19" s="157"/>
      <c r="F19" s="157"/>
      <c r="G19" s="157"/>
      <c r="H19" s="157"/>
      <c r="I19" s="158"/>
      <c r="J19" s="7">
        <v>232</v>
      </c>
      <c r="K19" s="16">
        <v>1</v>
      </c>
      <c r="L19" s="16">
        <v>4</v>
      </c>
      <c r="M19" s="32">
        <v>0</v>
      </c>
      <c r="N19" s="8">
        <v>0</v>
      </c>
      <c r="O19" s="63">
        <f>O20</f>
        <v>4577520</v>
      </c>
      <c r="P19" s="63">
        <f t="shared" ref="P19:Q19" si="1">P20</f>
        <v>3771395</v>
      </c>
      <c r="Q19" s="63">
        <f t="shared" si="1"/>
        <v>3422720</v>
      </c>
    </row>
    <row r="20" spans="1:22" ht="55.2" customHeight="1">
      <c r="A20" s="17"/>
      <c r="B20" s="9"/>
      <c r="C20" s="156" t="s">
        <v>71</v>
      </c>
      <c r="D20" s="173"/>
      <c r="E20" s="173"/>
      <c r="F20" s="173"/>
      <c r="G20" s="173"/>
      <c r="H20" s="173"/>
      <c r="I20" s="174"/>
      <c r="J20" s="7">
        <v>232</v>
      </c>
      <c r="K20" s="16">
        <v>1</v>
      </c>
      <c r="L20" s="16">
        <v>4</v>
      </c>
      <c r="M20" s="98">
        <v>6200000000</v>
      </c>
      <c r="N20" s="8">
        <v>0</v>
      </c>
      <c r="O20" s="63">
        <f>O22</f>
        <v>4577520</v>
      </c>
      <c r="P20" s="63">
        <f t="shared" ref="P20:Q20" si="2">P22</f>
        <v>3771395</v>
      </c>
      <c r="Q20" s="63">
        <f t="shared" si="2"/>
        <v>3422720</v>
      </c>
    </row>
    <row r="21" spans="1:22" ht="21.6" customHeight="1">
      <c r="A21" s="97"/>
      <c r="B21" s="9"/>
      <c r="C21" s="156" t="s">
        <v>72</v>
      </c>
      <c r="D21" s="157"/>
      <c r="E21" s="157"/>
      <c r="F21" s="157"/>
      <c r="G21" s="157"/>
      <c r="H21" s="157"/>
      <c r="I21" s="158"/>
      <c r="J21" s="7">
        <v>232</v>
      </c>
      <c r="K21" s="16">
        <v>1</v>
      </c>
      <c r="L21" s="16">
        <v>4</v>
      </c>
      <c r="M21" s="99">
        <v>6240000000</v>
      </c>
      <c r="N21" s="8">
        <v>0</v>
      </c>
      <c r="O21" s="63">
        <f>O22</f>
        <v>4577520</v>
      </c>
      <c r="P21" s="63">
        <f t="shared" ref="P21:Q21" si="3">P22</f>
        <v>3771395</v>
      </c>
      <c r="Q21" s="63">
        <f t="shared" si="3"/>
        <v>3422720</v>
      </c>
    </row>
    <row r="22" spans="1:22" ht="29.25" customHeight="1">
      <c r="A22" s="17"/>
      <c r="B22" s="9"/>
      <c r="C22" s="18"/>
      <c r="D22" s="189" t="s">
        <v>57</v>
      </c>
      <c r="E22" s="190"/>
      <c r="F22" s="190"/>
      <c r="G22" s="190"/>
      <c r="H22" s="190"/>
      <c r="I22" s="191"/>
      <c r="J22" s="10">
        <v>232</v>
      </c>
      <c r="K22" s="15">
        <v>1</v>
      </c>
      <c r="L22" s="15">
        <v>4</v>
      </c>
      <c r="M22" s="33">
        <v>6240500000</v>
      </c>
      <c r="N22" s="11">
        <v>0</v>
      </c>
      <c r="O22" s="65">
        <f>O23+O34</f>
        <v>4577520</v>
      </c>
      <c r="P22" s="65">
        <f t="shared" ref="P22:Q22" si="4">P23+P34</f>
        <v>3771395</v>
      </c>
      <c r="Q22" s="65">
        <f t="shared" si="4"/>
        <v>3422720</v>
      </c>
    </row>
    <row r="23" spans="1:22" ht="15" customHeight="1">
      <c r="A23" s="17"/>
      <c r="B23" s="9"/>
      <c r="C23" s="18"/>
      <c r="D23" s="19"/>
      <c r="E23" s="159" t="s">
        <v>78</v>
      </c>
      <c r="F23" s="160"/>
      <c r="G23" s="160"/>
      <c r="H23" s="160"/>
      <c r="I23" s="161"/>
      <c r="J23" s="10">
        <v>232</v>
      </c>
      <c r="K23" s="15">
        <v>1</v>
      </c>
      <c r="L23" s="15">
        <v>4</v>
      </c>
      <c r="M23" s="34">
        <v>6240510020</v>
      </c>
      <c r="N23" s="11">
        <v>0</v>
      </c>
      <c r="O23" s="65">
        <f>O24+O28+O31</f>
        <v>4475620</v>
      </c>
      <c r="P23" s="65">
        <f t="shared" ref="P23:Q23" si="5">P24+P28+P31</f>
        <v>3669495</v>
      </c>
      <c r="Q23" s="65">
        <f t="shared" si="5"/>
        <v>3320820</v>
      </c>
    </row>
    <row r="24" spans="1:22" ht="27" customHeight="1">
      <c r="A24" s="17"/>
      <c r="B24" s="9"/>
      <c r="C24" s="18"/>
      <c r="D24" s="19"/>
      <c r="E24" s="19"/>
      <c r="F24" s="172" t="s">
        <v>11</v>
      </c>
      <c r="G24" s="172"/>
      <c r="H24" s="172"/>
      <c r="I24" s="172"/>
      <c r="J24" s="10">
        <v>232</v>
      </c>
      <c r="K24" s="15">
        <v>1</v>
      </c>
      <c r="L24" s="15">
        <v>4</v>
      </c>
      <c r="M24" s="33">
        <v>6240510020</v>
      </c>
      <c r="N24" s="11" t="s">
        <v>10</v>
      </c>
      <c r="O24" s="65">
        <f>O25+O27+O26</f>
        <v>3658620</v>
      </c>
      <c r="P24" s="65">
        <f t="shared" ref="P24:Q24" si="6">P25+P27</f>
        <v>3229495</v>
      </c>
      <c r="Q24" s="65">
        <f t="shared" si="6"/>
        <v>2780820</v>
      </c>
    </row>
    <row r="25" spans="1:22" ht="31.2" customHeight="1">
      <c r="A25" s="17"/>
      <c r="B25" s="9"/>
      <c r="C25" s="18"/>
      <c r="D25" s="19"/>
      <c r="E25" s="19"/>
      <c r="F25" s="175" t="s">
        <v>32</v>
      </c>
      <c r="G25" s="175"/>
      <c r="H25" s="175"/>
      <c r="I25" s="175"/>
      <c r="J25" s="10">
        <v>232</v>
      </c>
      <c r="K25" s="15">
        <v>1</v>
      </c>
      <c r="L25" s="15">
        <v>4</v>
      </c>
      <c r="M25" s="33">
        <v>6240510020</v>
      </c>
      <c r="N25" s="11">
        <v>121</v>
      </c>
      <c r="O25" s="65">
        <v>2810000</v>
      </c>
      <c r="P25" s="65">
        <v>2380875</v>
      </c>
      <c r="Q25" s="65">
        <v>1932200</v>
      </c>
    </row>
    <row r="26" spans="1:22" ht="41.4" customHeight="1">
      <c r="A26" s="150"/>
      <c r="B26" s="9"/>
      <c r="C26" s="129"/>
      <c r="D26" s="149"/>
      <c r="E26" s="149"/>
      <c r="F26" s="159" t="s">
        <v>103</v>
      </c>
      <c r="G26" s="160"/>
      <c r="H26" s="160"/>
      <c r="I26" s="161"/>
      <c r="J26" s="10">
        <v>232</v>
      </c>
      <c r="K26" s="15">
        <v>1</v>
      </c>
      <c r="L26" s="15">
        <v>4</v>
      </c>
      <c r="M26" s="33">
        <v>6240510020</v>
      </c>
      <c r="N26" s="11">
        <v>122</v>
      </c>
      <c r="O26" s="65">
        <v>39729</v>
      </c>
      <c r="P26" s="65">
        <v>0</v>
      </c>
      <c r="Q26" s="65">
        <v>0</v>
      </c>
    </row>
    <row r="27" spans="1:22" ht="40.200000000000003" customHeight="1">
      <c r="A27" s="17"/>
      <c r="B27" s="9"/>
      <c r="C27" s="18"/>
      <c r="D27" s="19"/>
      <c r="E27" s="19"/>
      <c r="F27" s="175" t="s">
        <v>30</v>
      </c>
      <c r="G27" s="175"/>
      <c r="H27" s="175"/>
      <c r="I27" s="175"/>
      <c r="J27" s="10">
        <v>232</v>
      </c>
      <c r="K27" s="15">
        <v>1</v>
      </c>
      <c r="L27" s="15">
        <v>4</v>
      </c>
      <c r="M27" s="33">
        <v>6240510020</v>
      </c>
      <c r="N27" s="11">
        <v>129</v>
      </c>
      <c r="O27" s="65">
        <v>808891</v>
      </c>
      <c r="P27" s="65">
        <v>848620</v>
      </c>
      <c r="Q27" s="65">
        <v>848620</v>
      </c>
      <c r="V27" s="65"/>
    </row>
    <row r="28" spans="1:22" ht="26.4" customHeight="1">
      <c r="A28" s="17"/>
      <c r="B28" s="9"/>
      <c r="C28" s="18"/>
      <c r="D28" s="19"/>
      <c r="E28" s="19"/>
      <c r="F28" s="172" t="s">
        <v>29</v>
      </c>
      <c r="G28" s="172"/>
      <c r="H28" s="172"/>
      <c r="I28" s="172"/>
      <c r="J28" s="10">
        <v>232</v>
      </c>
      <c r="K28" s="15">
        <v>1</v>
      </c>
      <c r="L28" s="15">
        <v>4</v>
      </c>
      <c r="M28" s="33">
        <v>6240510020</v>
      </c>
      <c r="N28" s="11" t="s">
        <v>1</v>
      </c>
      <c r="O28" s="65">
        <f>O29+O30</f>
        <v>777000</v>
      </c>
      <c r="P28" s="65">
        <f>P29+P30</f>
        <v>400000</v>
      </c>
      <c r="Q28" s="65">
        <f>Q29+Q30</f>
        <v>500000</v>
      </c>
      <c r="V28" s="65"/>
    </row>
    <row r="29" spans="1:22" ht="17.399999999999999" customHeight="1">
      <c r="A29" s="17"/>
      <c r="B29" s="9"/>
      <c r="C29" s="18"/>
      <c r="D29" s="19"/>
      <c r="E29" s="19"/>
      <c r="F29" s="175" t="s">
        <v>44</v>
      </c>
      <c r="G29" s="175"/>
      <c r="H29" s="175"/>
      <c r="I29" s="175"/>
      <c r="J29" s="10">
        <v>232</v>
      </c>
      <c r="K29" s="15">
        <v>1</v>
      </c>
      <c r="L29" s="15">
        <v>4</v>
      </c>
      <c r="M29" s="33">
        <v>6240510020</v>
      </c>
      <c r="N29" s="11">
        <v>244</v>
      </c>
      <c r="O29" s="65">
        <v>727000</v>
      </c>
      <c r="P29" s="65">
        <v>350000</v>
      </c>
      <c r="Q29" s="66">
        <v>450000</v>
      </c>
    </row>
    <row r="30" spans="1:22" ht="15.6" customHeight="1">
      <c r="A30" s="47"/>
      <c r="B30" s="9"/>
      <c r="C30" s="46"/>
      <c r="D30" s="45"/>
      <c r="E30" s="45"/>
      <c r="F30" s="159" t="s">
        <v>46</v>
      </c>
      <c r="G30" s="160"/>
      <c r="H30" s="160"/>
      <c r="I30" s="161"/>
      <c r="J30" s="10">
        <v>232</v>
      </c>
      <c r="K30" s="15">
        <v>1</v>
      </c>
      <c r="L30" s="15">
        <v>4</v>
      </c>
      <c r="M30" s="33">
        <v>6240510020</v>
      </c>
      <c r="N30" s="11">
        <v>247</v>
      </c>
      <c r="O30" s="65">
        <v>50000</v>
      </c>
      <c r="P30" s="65">
        <v>50000</v>
      </c>
      <c r="Q30" s="66">
        <v>50000</v>
      </c>
    </row>
    <row r="31" spans="1:22" ht="18" customHeight="1">
      <c r="A31" s="144"/>
      <c r="B31" s="9"/>
      <c r="C31" s="129"/>
      <c r="D31" s="143"/>
      <c r="E31" s="143"/>
      <c r="F31" s="172" t="s">
        <v>15</v>
      </c>
      <c r="G31" s="172"/>
      <c r="H31" s="172"/>
      <c r="I31" s="172"/>
      <c r="J31" s="10">
        <v>232</v>
      </c>
      <c r="K31" s="15">
        <v>1</v>
      </c>
      <c r="L31" s="15">
        <v>4</v>
      </c>
      <c r="M31" s="33">
        <v>6240510020</v>
      </c>
      <c r="N31" s="11" t="s">
        <v>14</v>
      </c>
      <c r="O31" s="65">
        <f>O32+O33</f>
        <v>40000</v>
      </c>
      <c r="P31" s="65">
        <f t="shared" ref="P31:Q31" si="7">P32+P33</f>
        <v>40000</v>
      </c>
      <c r="Q31" s="65">
        <f t="shared" si="7"/>
        <v>40000</v>
      </c>
    </row>
    <row r="32" spans="1:22" ht="27.6" customHeight="1">
      <c r="A32" s="144"/>
      <c r="B32" s="9"/>
      <c r="C32" s="129"/>
      <c r="D32" s="143"/>
      <c r="E32" s="143"/>
      <c r="F32" s="172" t="s">
        <v>50</v>
      </c>
      <c r="G32" s="185"/>
      <c r="H32" s="185"/>
      <c r="I32" s="185"/>
      <c r="J32" s="10">
        <v>232</v>
      </c>
      <c r="K32" s="15">
        <v>1</v>
      </c>
      <c r="L32" s="15">
        <v>4</v>
      </c>
      <c r="M32" s="33">
        <v>6240510020</v>
      </c>
      <c r="N32" s="11">
        <v>851</v>
      </c>
      <c r="O32" s="65">
        <v>30000</v>
      </c>
      <c r="P32" s="65">
        <v>30000</v>
      </c>
      <c r="Q32" s="66">
        <v>30000</v>
      </c>
    </row>
    <row r="33" spans="1:17" ht="15.6" customHeight="1">
      <c r="A33" s="144"/>
      <c r="B33" s="9"/>
      <c r="C33" s="129"/>
      <c r="D33" s="143"/>
      <c r="E33" s="143"/>
      <c r="F33" s="172" t="s">
        <v>39</v>
      </c>
      <c r="G33" s="185"/>
      <c r="H33" s="185"/>
      <c r="I33" s="185"/>
      <c r="J33" s="10">
        <v>232</v>
      </c>
      <c r="K33" s="15">
        <v>1</v>
      </c>
      <c r="L33" s="15">
        <v>4</v>
      </c>
      <c r="M33" s="33">
        <v>6240510020</v>
      </c>
      <c r="N33" s="11">
        <v>853</v>
      </c>
      <c r="O33" s="65">
        <v>10000</v>
      </c>
      <c r="P33" s="65">
        <v>10000</v>
      </c>
      <c r="Q33" s="65">
        <v>10000</v>
      </c>
    </row>
    <row r="34" spans="1:17" ht="70.2" customHeight="1">
      <c r="A34" s="139"/>
      <c r="B34" s="9"/>
      <c r="C34" s="129"/>
      <c r="D34" s="138"/>
      <c r="E34" s="138"/>
      <c r="F34" s="159" t="s">
        <v>95</v>
      </c>
      <c r="G34" s="160"/>
      <c r="H34" s="160"/>
      <c r="I34" s="161"/>
      <c r="J34" s="10">
        <v>232</v>
      </c>
      <c r="K34" s="15">
        <v>1</v>
      </c>
      <c r="L34" s="15">
        <v>4</v>
      </c>
      <c r="M34" s="86" t="s">
        <v>94</v>
      </c>
      <c r="N34" s="11">
        <v>0</v>
      </c>
      <c r="O34" s="65">
        <f>O35</f>
        <v>101900</v>
      </c>
      <c r="P34" s="65">
        <f t="shared" ref="P34:Q34" si="8">P35</f>
        <v>101900</v>
      </c>
      <c r="Q34" s="65">
        <f t="shared" si="8"/>
        <v>101900</v>
      </c>
    </row>
    <row r="35" spans="1:17" ht="15" customHeight="1">
      <c r="A35" s="17"/>
      <c r="B35" s="9"/>
      <c r="C35" s="18"/>
      <c r="D35" s="19"/>
      <c r="E35" s="19"/>
      <c r="F35" s="172" t="s">
        <v>3</v>
      </c>
      <c r="G35" s="172"/>
      <c r="H35" s="172"/>
      <c r="I35" s="172"/>
      <c r="J35" s="10">
        <v>232</v>
      </c>
      <c r="K35" s="15">
        <v>1</v>
      </c>
      <c r="L35" s="15">
        <v>4</v>
      </c>
      <c r="M35" s="148" t="s">
        <v>94</v>
      </c>
      <c r="N35" s="11">
        <v>540</v>
      </c>
      <c r="O35" s="65">
        <v>101900</v>
      </c>
      <c r="P35" s="65">
        <v>101900</v>
      </c>
      <c r="Q35" s="66">
        <v>101900</v>
      </c>
    </row>
    <row r="36" spans="1:17" s="85" customFormat="1" ht="40.799999999999997" customHeight="1">
      <c r="A36" s="91"/>
      <c r="B36" s="77"/>
      <c r="C36" s="228" t="s">
        <v>36</v>
      </c>
      <c r="D36" s="229"/>
      <c r="E36" s="229"/>
      <c r="F36" s="229"/>
      <c r="G36" s="229"/>
      <c r="H36" s="229"/>
      <c r="I36" s="230"/>
      <c r="J36" s="100">
        <v>232</v>
      </c>
      <c r="K36" s="92">
        <v>1</v>
      </c>
      <c r="L36" s="92">
        <v>6</v>
      </c>
      <c r="M36" s="93">
        <v>0</v>
      </c>
      <c r="N36" s="94">
        <v>0</v>
      </c>
      <c r="O36" s="95">
        <f t="shared" ref="O36:Q40" si="9">O37</f>
        <v>98846</v>
      </c>
      <c r="P36" s="95">
        <f t="shared" si="9"/>
        <v>98846</v>
      </c>
      <c r="Q36" s="95">
        <f t="shared" si="9"/>
        <v>98846</v>
      </c>
    </row>
    <row r="37" spans="1:17" ht="54" customHeight="1">
      <c r="A37" s="40"/>
      <c r="B37" s="9"/>
      <c r="C37" s="156" t="s">
        <v>71</v>
      </c>
      <c r="D37" s="157"/>
      <c r="E37" s="157"/>
      <c r="F37" s="157"/>
      <c r="G37" s="157"/>
      <c r="H37" s="157"/>
      <c r="I37" s="158"/>
      <c r="J37" s="7">
        <v>232</v>
      </c>
      <c r="K37" s="16">
        <v>1</v>
      </c>
      <c r="L37" s="16">
        <v>6</v>
      </c>
      <c r="M37" s="101">
        <v>6200000000</v>
      </c>
      <c r="N37" s="8">
        <v>0</v>
      </c>
      <c r="O37" s="63">
        <f>O39</f>
        <v>98846</v>
      </c>
      <c r="P37" s="63">
        <f>P39</f>
        <v>98846</v>
      </c>
      <c r="Q37" s="63">
        <f>Q39</f>
        <v>98846</v>
      </c>
    </row>
    <row r="38" spans="1:17" ht="21" customHeight="1">
      <c r="A38" s="96"/>
      <c r="B38" s="9"/>
      <c r="C38" s="156" t="s">
        <v>72</v>
      </c>
      <c r="D38" s="157"/>
      <c r="E38" s="157"/>
      <c r="F38" s="157"/>
      <c r="G38" s="157"/>
      <c r="H38" s="157"/>
      <c r="I38" s="158"/>
      <c r="J38" s="7">
        <v>232</v>
      </c>
      <c r="K38" s="16">
        <v>1</v>
      </c>
      <c r="L38" s="16">
        <v>6</v>
      </c>
      <c r="M38" s="99">
        <v>6240000000</v>
      </c>
      <c r="N38" s="8">
        <v>0</v>
      </c>
      <c r="O38" s="63">
        <f>O39</f>
        <v>98846</v>
      </c>
      <c r="P38" s="63">
        <f t="shared" ref="P38" si="10">P39</f>
        <v>98846</v>
      </c>
      <c r="Q38" s="63">
        <f>Q39</f>
        <v>98846</v>
      </c>
    </row>
    <row r="39" spans="1:17" ht="27" customHeight="1">
      <c r="A39" s="40"/>
      <c r="B39" s="9"/>
      <c r="C39" s="159" t="s">
        <v>57</v>
      </c>
      <c r="D39" s="160"/>
      <c r="E39" s="160"/>
      <c r="F39" s="160"/>
      <c r="G39" s="160"/>
      <c r="H39" s="160"/>
      <c r="I39" s="161"/>
      <c r="J39" s="10">
        <v>232</v>
      </c>
      <c r="K39" s="15">
        <v>1</v>
      </c>
      <c r="L39" s="15">
        <v>6</v>
      </c>
      <c r="M39" s="33">
        <v>6240500000</v>
      </c>
      <c r="N39" s="11">
        <v>0</v>
      </c>
      <c r="O39" s="65">
        <f t="shared" si="9"/>
        <v>98846</v>
      </c>
      <c r="P39" s="65">
        <f t="shared" si="9"/>
        <v>98846</v>
      </c>
      <c r="Q39" s="65">
        <f t="shared" si="9"/>
        <v>98846</v>
      </c>
    </row>
    <row r="40" spans="1:17" ht="79.2" customHeight="1">
      <c r="A40" s="40"/>
      <c r="B40" s="9"/>
      <c r="C40" s="18"/>
      <c r="D40" s="19"/>
      <c r="E40" s="19"/>
      <c r="F40" s="175" t="s">
        <v>88</v>
      </c>
      <c r="G40" s="175"/>
      <c r="H40" s="175"/>
      <c r="I40" s="175"/>
      <c r="J40" s="10">
        <v>232</v>
      </c>
      <c r="K40" s="15">
        <v>1</v>
      </c>
      <c r="L40" s="15">
        <v>6</v>
      </c>
      <c r="M40" s="86" t="s">
        <v>87</v>
      </c>
      <c r="N40" s="11">
        <v>0</v>
      </c>
      <c r="O40" s="65">
        <f t="shared" si="9"/>
        <v>98846</v>
      </c>
      <c r="P40" s="65">
        <f t="shared" si="9"/>
        <v>98846</v>
      </c>
      <c r="Q40" s="65">
        <f t="shared" si="9"/>
        <v>98846</v>
      </c>
    </row>
    <row r="41" spans="1:17" ht="17.399999999999999" customHeight="1">
      <c r="A41" s="40"/>
      <c r="B41" s="9"/>
      <c r="C41" s="18"/>
      <c r="D41" s="19"/>
      <c r="E41" s="19"/>
      <c r="F41" s="175" t="s">
        <v>3</v>
      </c>
      <c r="G41" s="175"/>
      <c r="H41" s="175"/>
      <c r="I41" s="175"/>
      <c r="J41" s="10">
        <v>232</v>
      </c>
      <c r="K41" s="15">
        <v>1</v>
      </c>
      <c r="L41" s="15">
        <v>6</v>
      </c>
      <c r="M41" s="148" t="s">
        <v>87</v>
      </c>
      <c r="N41" s="11">
        <v>540</v>
      </c>
      <c r="O41" s="65">
        <v>98846</v>
      </c>
      <c r="P41" s="65">
        <v>98846</v>
      </c>
      <c r="Q41" s="66">
        <v>98846</v>
      </c>
    </row>
    <row r="42" spans="1:17" ht="17.399999999999999" customHeight="1">
      <c r="A42" s="114"/>
      <c r="B42" s="9"/>
      <c r="C42" s="184" t="s">
        <v>47</v>
      </c>
      <c r="D42" s="184"/>
      <c r="E42" s="184"/>
      <c r="F42" s="184"/>
      <c r="G42" s="184"/>
      <c r="H42" s="184"/>
      <c r="I42" s="184"/>
      <c r="J42" s="7">
        <v>232</v>
      </c>
      <c r="K42" s="116">
        <v>1</v>
      </c>
      <c r="L42" s="116">
        <v>11</v>
      </c>
      <c r="M42" s="117">
        <v>0</v>
      </c>
      <c r="N42" s="118">
        <v>0</v>
      </c>
      <c r="O42" s="63">
        <f>O43</f>
        <v>15000</v>
      </c>
      <c r="P42" s="63">
        <f t="shared" ref="P42:Q42" si="11">P43</f>
        <v>15000</v>
      </c>
      <c r="Q42" s="63">
        <f t="shared" si="11"/>
        <v>15000</v>
      </c>
    </row>
    <row r="43" spans="1:17" s="14" customFormat="1" ht="28.8" customHeight="1">
      <c r="A43" s="115"/>
      <c r="B43" s="22"/>
      <c r="C43" s="184" t="s">
        <v>2</v>
      </c>
      <c r="D43" s="184"/>
      <c r="E43" s="184"/>
      <c r="F43" s="184"/>
      <c r="G43" s="184"/>
      <c r="H43" s="184"/>
      <c r="I43" s="184"/>
      <c r="J43" s="7">
        <v>232</v>
      </c>
      <c r="K43" s="116">
        <v>1</v>
      </c>
      <c r="L43" s="116">
        <v>11</v>
      </c>
      <c r="M43" s="117">
        <v>7700000000</v>
      </c>
      <c r="N43" s="118">
        <v>0</v>
      </c>
      <c r="O43" s="63">
        <f>O45</f>
        <v>15000</v>
      </c>
      <c r="P43" s="63">
        <f t="shared" ref="P43:Q43" si="12">P45</f>
        <v>15000</v>
      </c>
      <c r="Q43" s="63">
        <f t="shared" si="12"/>
        <v>15000</v>
      </c>
    </row>
    <row r="44" spans="1:17" s="14" customFormat="1" ht="28.8" customHeight="1">
      <c r="A44" s="132"/>
      <c r="B44" s="22"/>
      <c r="C44" s="156" t="s">
        <v>79</v>
      </c>
      <c r="D44" s="157"/>
      <c r="E44" s="157"/>
      <c r="F44" s="157"/>
      <c r="G44" s="157"/>
      <c r="H44" s="157"/>
      <c r="I44" s="158"/>
      <c r="J44" s="7">
        <v>232</v>
      </c>
      <c r="K44" s="116">
        <v>1</v>
      </c>
      <c r="L44" s="116">
        <v>11</v>
      </c>
      <c r="M44" s="117">
        <v>7710000000</v>
      </c>
      <c r="N44" s="118">
        <v>0</v>
      </c>
      <c r="O44" s="63">
        <f>O45</f>
        <v>15000</v>
      </c>
      <c r="P44" s="63">
        <f>P45</f>
        <v>15000</v>
      </c>
      <c r="Q44" s="63">
        <f>Q45</f>
        <v>15000</v>
      </c>
    </row>
    <row r="45" spans="1:17" ht="28.8" customHeight="1">
      <c r="A45" s="114"/>
      <c r="B45" s="9"/>
      <c r="C45" s="184" t="s">
        <v>51</v>
      </c>
      <c r="D45" s="184"/>
      <c r="E45" s="184"/>
      <c r="F45" s="184"/>
      <c r="G45" s="184"/>
      <c r="H45" s="184"/>
      <c r="I45" s="184"/>
      <c r="J45" s="7">
        <v>232</v>
      </c>
      <c r="K45" s="116">
        <v>1</v>
      </c>
      <c r="L45" s="116">
        <v>11</v>
      </c>
      <c r="M45" s="119">
        <v>7710000040</v>
      </c>
      <c r="N45" s="118">
        <v>0</v>
      </c>
      <c r="O45" s="63">
        <f>O46</f>
        <v>15000</v>
      </c>
      <c r="P45" s="63">
        <f t="shared" ref="P45:Q45" si="13">P46</f>
        <v>15000</v>
      </c>
      <c r="Q45" s="63">
        <f t="shared" si="13"/>
        <v>15000</v>
      </c>
    </row>
    <row r="46" spans="1:17" ht="17.399999999999999" customHeight="1">
      <c r="A46" s="114"/>
      <c r="B46" s="9"/>
      <c r="C46" s="184" t="s">
        <v>48</v>
      </c>
      <c r="D46" s="184"/>
      <c r="E46" s="184"/>
      <c r="F46" s="184"/>
      <c r="G46" s="184"/>
      <c r="H46" s="184"/>
      <c r="I46" s="184"/>
      <c r="J46" s="7">
        <v>232</v>
      </c>
      <c r="K46" s="120">
        <v>1</v>
      </c>
      <c r="L46" s="120">
        <v>11</v>
      </c>
      <c r="M46" s="121">
        <v>7710000040</v>
      </c>
      <c r="N46" s="122">
        <v>870</v>
      </c>
      <c r="O46" s="65">
        <v>15000</v>
      </c>
      <c r="P46" s="65">
        <v>15000</v>
      </c>
      <c r="Q46" s="65">
        <v>15000</v>
      </c>
    </row>
    <row r="47" spans="1:17" ht="17.399999999999999" customHeight="1">
      <c r="A47" s="17"/>
      <c r="B47" s="9"/>
      <c r="C47" s="156" t="s">
        <v>41</v>
      </c>
      <c r="D47" s="157"/>
      <c r="E47" s="157"/>
      <c r="F47" s="157"/>
      <c r="G47" s="157"/>
      <c r="H47" s="157"/>
      <c r="I47" s="158"/>
      <c r="J47" s="7">
        <v>232</v>
      </c>
      <c r="K47" s="16">
        <v>1</v>
      </c>
      <c r="L47" s="16">
        <v>13</v>
      </c>
      <c r="M47" s="32">
        <v>0</v>
      </c>
      <c r="N47" s="8">
        <v>0</v>
      </c>
      <c r="O47" s="63">
        <f t="shared" ref="O47:Q47" si="14">O48</f>
        <v>11344</v>
      </c>
      <c r="P47" s="63">
        <f t="shared" si="14"/>
        <v>5000</v>
      </c>
      <c r="Q47" s="63">
        <f t="shared" si="14"/>
        <v>5000</v>
      </c>
    </row>
    <row r="48" spans="1:17" ht="61.8" customHeight="1">
      <c r="A48" s="72"/>
      <c r="B48" s="9"/>
      <c r="C48" s="156" t="s">
        <v>71</v>
      </c>
      <c r="D48" s="226"/>
      <c r="E48" s="226"/>
      <c r="F48" s="226"/>
      <c r="G48" s="226"/>
      <c r="H48" s="226"/>
      <c r="I48" s="227"/>
      <c r="J48" s="7">
        <v>232</v>
      </c>
      <c r="K48" s="16">
        <v>1</v>
      </c>
      <c r="L48" s="16">
        <v>13</v>
      </c>
      <c r="M48" s="101">
        <v>6200000000</v>
      </c>
      <c r="N48" s="8">
        <v>0</v>
      </c>
      <c r="O48" s="63">
        <f>O52</f>
        <v>11344</v>
      </c>
      <c r="P48" s="63">
        <f>P52</f>
        <v>5000</v>
      </c>
      <c r="Q48" s="63">
        <f>Q52</f>
        <v>5000</v>
      </c>
    </row>
    <row r="49" spans="1:17" ht="19.2" customHeight="1">
      <c r="A49" s="97"/>
      <c r="B49" s="9"/>
      <c r="C49" s="156" t="s">
        <v>72</v>
      </c>
      <c r="D49" s="157"/>
      <c r="E49" s="157"/>
      <c r="F49" s="157"/>
      <c r="G49" s="157"/>
      <c r="H49" s="157"/>
      <c r="I49" s="158"/>
      <c r="J49" s="7">
        <v>232</v>
      </c>
      <c r="K49" s="16">
        <v>1</v>
      </c>
      <c r="L49" s="16">
        <v>13</v>
      </c>
      <c r="M49" s="99">
        <v>6240000000</v>
      </c>
      <c r="N49" s="8">
        <v>0</v>
      </c>
      <c r="O49" s="63">
        <f>O50</f>
        <v>11344</v>
      </c>
      <c r="P49" s="63">
        <f t="shared" ref="P49:Q49" si="15">P50</f>
        <v>5000</v>
      </c>
      <c r="Q49" s="63">
        <f t="shared" si="15"/>
        <v>5000</v>
      </c>
    </row>
    <row r="50" spans="1:17" ht="31.2" customHeight="1">
      <c r="A50" s="90"/>
      <c r="B50" s="9"/>
      <c r="C50" s="159" t="s">
        <v>57</v>
      </c>
      <c r="D50" s="160"/>
      <c r="E50" s="160"/>
      <c r="F50" s="160"/>
      <c r="G50" s="160"/>
      <c r="H50" s="160"/>
      <c r="I50" s="161"/>
      <c r="J50" s="10">
        <v>232</v>
      </c>
      <c r="K50" s="15">
        <v>1</v>
      </c>
      <c r="L50" s="15">
        <v>13</v>
      </c>
      <c r="M50" s="33">
        <v>6240500000</v>
      </c>
      <c r="N50" s="11">
        <v>0</v>
      </c>
      <c r="O50" s="65">
        <f>O51</f>
        <v>11344</v>
      </c>
      <c r="P50" s="65">
        <f t="shared" ref="P50:Q50" si="16">P51</f>
        <v>5000</v>
      </c>
      <c r="Q50" s="65">
        <f t="shared" si="16"/>
        <v>5000</v>
      </c>
    </row>
    <row r="51" spans="1:17" ht="27" customHeight="1">
      <c r="A51" s="90"/>
      <c r="B51" s="9"/>
      <c r="C51" s="198" t="s">
        <v>55</v>
      </c>
      <c r="D51" s="199"/>
      <c r="E51" s="199"/>
      <c r="F51" s="199"/>
      <c r="G51" s="199"/>
      <c r="H51" s="199"/>
      <c r="I51" s="200"/>
      <c r="J51" s="10">
        <v>232</v>
      </c>
      <c r="K51" s="15">
        <v>1</v>
      </c>
      <c r="L51" s="15">
        <v>13</v>
      </c>
      <c r="M51" s="35">
        <v>6240595100</v>
      </c>
      <c r="N51" s="11">
        <v>0</v>
      </c>
      <c r="O51" s="65">
        <f>O52</f>
        <v>11344</v>
      </c>
      <c r="P51" s="65">
        <f>P52</f>
        <v>5000</v>
      </c>
      <c r="Q51" s="65">
        <f>Q52</f>
        <v>5000</v>
      </c>
    </row>
    <row r="52" spans="1:17" ht="19.8" customHeight="1">
      <c r="A52" s="17"/>
      <c r="B52" s="9"/>
      <c r="C52" s="18"/>
      <c r="D52" s="19"/>
      <c r="E52" s="195" t="s">
        <v>42</v>
      </c>
      <c r="F52" s="196"/>
      <c r="G52" s="196"/>
      <c r="H52" s="196"/>
      <c r="I52" s="197"/>
      <c r="J52" s="10">
        <v>232</v>
      </c>
      <c r="K52" s="15">
        <v>1</v>
      </c>
      <c r="L52" s="15">
        <v>13</v>
      </c>
      <c r="M52" s="35">
        <v>6240595100</v>
      </c>
      <c r="N52" s="11">
        <v>800</v>
      </c>
      <c r="O52" s="65">
        <f>O53</f>
        <v>11344</v>
      </c>
      <c r="P52" s="65">
        <f t="shared" ref="P52:Q52" si="17">P53</f>
        <v>5000</v>
      </c>
      <c r="Q52" s="65">
        <f t="shared" si="17"/>
        <v>5000</v>
      </c>
    </row>
    <row r="53" spans="1:17" ht="19.8" customHeight="1">
      <c r="A53" s="17"/>
      <c r="B53" s="9"/>
      <c r="C53" s="18"/>
      <c r="D53" s="19"/>
      <c r="E53" s="19"/>
      <c r="F53" s="159" t="s">
        <v>15</v>
      </c>
      <c r="G53" s="160"/>
      <c r="H53" s="160"/>
      <c r="I53" s="161"/>
      <c r="J53" s="10">
        <v>232</v>
      </c>
      <c r="K53" s="15">
        <v>1</v>
      </c>
      <c r="L53" s="15">
        <v>13</v>
      </c>
      <c r="M53" s="35">
        <v>6240595100</v>
      </c>
      <c r="N53" s="11">
        <v>850</v>
      </c>
      <c r="O53" s="65">
        <f>O54</f>
        <v>11344</v>
      </c>
      <c r="P53" s="65">
        <f>P54</f>
        <v>5000</v>
      </c>
      <c r="Q53" s="65">
        <f>Q54</f>
        <v>5000</v>
      </c>
    </row>
    <row r="54" spans="1:17" s="14" customFormat="1" ht="21" customHeight="1">
      <c r="A54" s="12"/>
      <c r="B54" s="22"/>
      <c r="C54" s="20"/>
      <c r="D54" s="13"/>
      <c r="E54" s="13"/>
      <c r="F54" s="175" t="s">
        <v>39</v>
      </c>
      <c r="G54" s="175"/>
      <c r="H54" s="175"/>
      <c r="I54" s="175"/>
      <c r="J54" s="10">
        <v>232</v>
      </c>
      <c r="K54" s="15">
        <v>1</v>
      </c>
      <c r="L54" s="15">
        <v>13</v>
      </c>
      <c r="M54" s="35">
        <v>6240595100</v>
      </c>
      <c r="N54" s="11">
        <v>853</v>
      </c>
      <c r="O54" s="65">
        <v>11344</v>
      </c>
      <c r="P54" s="65">
        <v>5000</v>
      </c>
      <c r="Q54" s="66">
        <v>5000</v>
      </c>
    </row>
    <row r="55" spans="1:17" ht="18.75" customHeight="1">
      <c r="A55" s="169" t="s">
        <v>13</v>
      </c>
      <c r="B55" s="170"/>
      <c r="C55" s="170"/>
      <c r="D55" s="170"/>
      <c r="E55" s="170"/>
      <c r="F55" s="170"/>
      <c r="G55" s="170"/>
      <c r="H55" s="170"/>
      <c r="I55" s="171"/>
      <c r="J55" s="7">
        <v>232</v>
      </c>
      <c r="K55" s="16">
        <v>2</v>
      </c>
      <c r="L55" s="16">
        <v>0</v>
      </c>
      <c r="M55" s="32">
        <v>0</v>
      </c>
      <c r="N55" s="8">
        <v>0</v>
      </c>
      <c r="O55" s="63">
        <f>O61+O64</f>
        <v>385600</v>
      </c>
      <c r="P55" s="63">
        <f>P61+P64</f>
        <v>425300</v>
      </c>
      <c r="Q55" s="64">
        <f>Q56</f>
        <v>465700</v>
      </c>
    </row>
    <row r="56" spans="1:17" ht="18" customHeight="1">
      <c r="A56" s="97"/>
      <c r="B56" s="9"/>
      <c r="C56" s="162" t="s">
        <v>12</v>
      </c>
      <c r="D56" s="163"/>
      <c r="E56" s="163"/>
      <c r="F56" s="163"/>
      <c r="G56" s="163"/>
      <c r="H56" s="163"/>
      <c r="I56" s="164"/>
      <c r="J56" s="7">
        <v>232</v>
      </c>
      <c r="K56" s="16">
        <v>2</v>
      </c>
      <c r="L56" s="16">
        <v>3</v>
      </c>
      <c r="M56" s="32">
        <v>0</v>
      </c>
      <c r="N56" s="8">
        <v>0</v>
      </c>
      <c r="O56" s="63">
        <f>O61+O64</f>
        <v>385600</v>
      </c>
      <c r="P56" s="63">
        <f>P61+P64</f>
        <v>425300</v>
      </c>
      <c r="Q56" s="64">
        <f>Q57</f>
        <v>465700</v>
      </c>
    </row>
    <row r="57" spans="1:17" ht="58.2" customHeight="1">
      <c r="A57" s="97"/>
      <c r="B57" s="9"/>
      <c r="C57" s="156" t="s">
        <v>71</v>
      </c>
      <c r="D57" s="157"/>
      <c r="E57" s="157"/>
      <c r="F57" s="157"/>
      <c r="G57" s="157"/>
      <c r="H57" s="157"/>
      <c r="I57" s="158"/>
      <c r="J57" s="7">
        <v>232</v>
      </c>
      <c r="K57" s="16">
        <v>2</v>
      </c>
      <c r="L57" s="16">
        <v>3</v>
      </c>
      <c r="M57" s="98">
        <v>6200000000</v>
      </c>
      <c r="N57" s="8">
        <v>0</v>
      </c>
      <c r="O57" s="63">
        <f>O59</f>
        <v>385600</v>
      </c>
      <c r="P57" s="63">
        <f>P59</f>
        <v>425300</v>
      </c>
      <c r="Q57" s="64">
        <f>Q59</f>
        <v>465700</v>
      </c>
    </row>
    <row r="58" spans="1:17" ht="16.2" customHeight="1">
      <c r="A58" s="97"/>
      <c r="B58" s="9"/>
      <c r="C58" s="156" t="s">
        <v>72</v>
      </c>
      <c r="D58" s="157"/>
      <c r="E58" s="157"/>
      <c r="F58" s="157"/>
      <c r="G58" s="157"/>
      <c r="H58" s="157"/>
      <c r="I58" s="158"/>
      <c r="J58" s="7">
        <v>232</v>
      </c>
      <c r="K58" s="16">
        <v>2</v>
      </c>
      <c r="L58" s="16">
        <v>3</v>
      </c>
      <c r="M58" s="99">
        <v>6240000000</v>
      </c>
      <c r="N58" s="8">
        <v>0</v>
      </c>
      <c r="O58" s="63">
        <f>O59</f>
        <v>385600</v>
      </c>
      <c r="P58" s="63">
        <f t="shared" ref="P58:Q58" si="18">P59</f>
        <v>425300</v>
      </c>
      <c r="Q58" s="63">
        <f t="shared" si="18"/>
        <v>465700</v>
      </c>
    </row>
    <row r="59" spans="1:17" ht="28.8" customHeight="1">
      <c r="A59" s="17"/>
      <c r="B59" s="9"/>
      <c r="C59" s="192" t="s">
        <v>57</v>
      </c>
      <c r="D59" s="193"/>
      <c r="E59" s="193"/>
      <c r="F59" s="193"/>
      <c r="G59" s="193"/>
      <c r="H59" s="193"/>
      <c r="I59" s="194"/>
      <c r="J59" s="10">
        <v>232</v>
      </c>
      <c r="K59" s="15">
        <v>2</v>
      </c>
      <c r="L59" s="15">
        <v>3</v>
      </c>
      <c r="M59" s="33">
        <v>6240500000</v>
      </c>
      <c r="N59" s="11">
        <v>0</v>
      </c>
      <c r="O59" s="65">
        <f>O61+O64</f>
        <v>385600</v>
      </c>
      <c r="P59" s="65">
        <f>P61+P64</f>
        <v>425300</v>
      </c>
      <c r="Q59" s="66">
        <f>Q61+Q64</f>
        <v>465700</v>
      </c>
    </row>
    <row r="60" spans="1:17" ht="30.6" customHeight="1">
      <c r="A60" s="17"/>
      <c r="B60" s="9"/>
      <c r="C60" s="192" t="s">
        <v>53</v>
      </c>
      <c r="D60" s="193"/>
      <c r="E60" s="193"/>
      <c r="F60" s="193"/>
      <c r="G60" s="193"/>
      <c r="H60" s="193"/>
      <c r="I60" s="194"/>
      <c r="J60" s="10">
        <v>232</v>
      </c>
      <c r="K60" s="26">
        <v>2</v>
      </c>
      <c r="L60" s="26">
        <v>3</v>
      </c>
      <c r="M60" s="33">
        <v>6240551180</v>
      </c>
      <c r="N60" s="27">
        <v>0</v>
      </c>
      <c r="O60" s="67">
        <f>O61+O64</f>
        <v>385600</v>
      </c>
      <c r="P60" s="67">
        <f>P61+P64</f>
        <v>425300</v>
      </c>
      <c r="Q60" s="68">
        <f>Q61+Q64</f>
        <v>465700</v>
      </c>
    </row>
    <row r="61" spans="1:17" ht="27" customHeight="1">
      <c r="A61" s="17"/>
      <c r="B61" s="9"/>
      <c r="C61" s="18"/>
      <c r="D61" s="19"/>
      <c r="E61" s="19"/>
      <c r="F61" s="172" t="s">
        <v>11</v>
      </c>
      <c r="G61" s="172"/>
      <c r="H61" s="172"/>
      <c r="I61" s="172"/>
      <c r="J61" s="10">
        <v>232</v>
      </c>
      <c r="K61" s="15">
        <v>2</v>
      </c>
      <c r="L61" s="15">
        <v>3</v>
      </c>
      <c r="M61" s="33">
        <v>6240551180</v>
      </c>
      <c r="N61" s="11" t="s">
        <v>10</v>
      </c>
      <c r="O61" s="65">
        <f>O62+O63</f>
        <v>362000</v>
      </c>
      <c r="P61" s="65">
        <f>P62+P63</f>
        <v>390600</v>
      </c>
      <c r="Q61" s="66">
        <f>Q62+Q63</f>
        <v>417000</v>
      </c>
    </row>
    <row r="62" spans="1:17" ht="27" customHeight="1">
      <c r="A62" s="17"/>
      <c r="B62" s="9"/>
      <c r="C62" s="18"/>
      <c r="D62" s="19"/>
      <c r="E62" s="19"/>
      <c r="F62" s="175" t="s">
        <v>32</v>
      </c>
      <c r="G62" s="175"/>
      <c r="H62" s="175"/>
      <c r="I62" s="175"/>
      <c r="J62" s="10">
        <v>232</v>
      </c>
      <c r="K62" s="15">
        <v>2</v>
      </c>
      <c r="L62" s="15">
        <v>3</v>
      </c>
      <c r="M62" s="33">
        <v>6240551180</v>
      </c>
      <c r="N62" s="11">
        <v>121</v>
      </c>
      <c r="O62" s="65">
        <v>278000</v>
      </c>
      <c r="P62" s="65">
        <v>300000</v>
      </c>
      <c r="Q62" s="66">
        <v>320000</v>
      </c>
    </row>
    <row r="63" spans="1:17" ht="43.8" customHeight="1">
      <c r="A63" s="17"/>
      <c r="B63" s="9"/>
      <c r="C63" s="18"/>
      <c r="D63" s="19"/>
      <c r="E63" s="19"/>
      <c r="F63" s="175" t="s">
        <v>30</v>
      </c>
      <c r="G63" s="175"/>
      <c r="H63" s="175"/>
      <c r="I63" s="175"/>
      <c r="J63" s="10">
        <v>232</v>
      </c>
      <c r="K63" s="15">
        <v>2</v>
      </c>
      <c r="L63" s="15">
        <v>3</v>
      </c>
      <c r="M63" s="33">
        <v>6240551180</v>
      </c>
      <c r="N63" s="11">
        <v>129</v>
      </c>
      <c r="O63" s="65">
        <v>84000</v>
      </c>
      <c r="P63" s="65">
        <v>90600</v>
      </c>
      <c r="Q63" s="66">
        <v>97000</v>
      </c>
    </row>
    <row r="64" spans="1:17" ht="28.2" customHeight="1">
      <c r="A64" s="17"/>
      <c r="B64" s="9"/>
      <c r="C64" s="18"/>
      <c r="D64" s="19"/>
      <c r="E64" s="19"/>
      <c r="F64" s="172" t="s">
        <v>29</v>
      </c>
      <c r="G64" s="172"/>
      <c r="H64" s="172"/>
      <c r="I64" s="172"/>
      <c r="J64" s="10">
        <v>232</v>
      </c>
      <c r="K64" s="15">
        <v>2</v>
      </c>
      <c r="L64" s="15">
        <v>3</v>
      </c>
      <c r="M64" s="33">
        <v>6240551180</v>
      </c>
      <c r="N64" s="11" t="s">
        <v>1</v>
      </c>
      <c r="O64" s="65">
        <f>O65</f>
        <v>23600</v>
      </c>
      <c r="P64" s="65">
        <f t="shared" ref="P64:Q64" si="19">P65</f>
        <v>34700</v>
      </c>
      <c r="Q64" s="65">
        <f t="shared" si="19"/>
        <v>48700</v>
      </c>
    </row>
    <row r="65" spans="1:17" ht="16.8" customHeight="1">
      <c r="A65" s="17"/>
      <c r="B65" s="9"/>
      <c r="C65" s="18"/>
      <c r="D65" s="19"/>
      <c r="E65" s="19"/>
      <c r="F65" s="175" t="s">
        <v>44</v>
      </c>
      <c r="G65" s="175"/>
      <c r="H65" s="175"/>
      <c r="I65" s="175"/>
      <c r="J65" s="10">
        <v>232</v>
      </c>
      <c r="K65" s="15">
        <v>2</v>
      </c>
      <c r="L65" s="15">
        <v>3</v>
      </c>
      <c r="M65" s="33">
        <v>6240551180</v>
      </c>
      <c r="N65" s="11">
        <v>244</v>
      </c>
      <c r="O65" s="65">
        <v>23600</v>
      </c>
      <c r="P65" s="65">
        <v>34700</v>
      </c>
      <c r="Q65" s="66">
        <v>48700</v>
      </c>
    </row>
    <row r="66" spans="1:17" ht="30" customHeight="1">
      <c r="A66" s="169" t="s">
        <v>9</v>
      </c>
      <c r="B66" s="170"/>
      <c r="C66" s="170"/>
      <c r="D66" s="170"/>
      <c r="E66" s="170"/>
      <c r="F66" s="170"/>
      <c r="G66" s="170"/>
      <c r="H66" s="170"/>
      <c r="I66" s="171"/>
      <c r="J66" s="7">
        <v>232</v>
      </c>
      <c r="K66" s="16">
        <v>3</v>
      </c>
      <c r="L66" s="16">
        <v>0</v>
      </c>
      <c r="M66" s="32">
        <v>0</v>
      </c>
      <c r="N66" s="8">
        <v>0</v>
      </c>
      <c r="O66" s="63">
        <f>O67+O75</f>
        <v>260000</v>
      </c>
      <c r="P66" s="63">
        <f>P67+P75</f>
        <v>210000</v>
      </c>
      <c r="Q66" s="63">
        <f>Q67+Q75</f>
        <v>210000</v>
      </c>
    </row>
    <row r="67" spans="1:17" ht="42" customHeight="1">
      <c r="A67" s="97"/>
      <c r="B67" s="9"/>
      <c r="C67" s="162" t="s">
        <v>52</v>
      </c>
      <c r="D67" s="163"/>
      <c r="E67" s="163"/>
      <c r="F67" s="163"/>
      <c r="G67" s="163"/>
      <c r="H67" s="163"/>
      <c r="I67" s="164"/>
      <c r="J67" s="7">
        <v>232</v>
      </c>
      <c r="K67" s="16">
        <v>3</v>
      </c>
      <c r="L67" s="16">
        <v>10</v>
      </c>
      <c r="M67" s="32">
        <v>0</v>
      </c>
      <c r="N67" s="8">
        <v>0</v>
      </c>
      <c r="O67" s="69">
        <f>O70</f>
        <v>250000</v>
      </c>
      <c r="P67" s="69">
        <f>P70</f>
        <v>200000</v>
      </c>
      <c r="Q67" s="69">
        <f>Q70</f>
        <v>200000</v>
      </c>
    </row>
    <row r="68" spans="1:17" s="21" customFormat="1" ht="60" customHeight="1">
      <c r="A68" s="97"/>
      <c r="B68" s="9"/>
      <c r="C68" s="156" t="s">
        <v>71</v>
      </c>
      <c r="D68" s="186"/>
      <c r="E68" s="186"/>
      <c r="F68" s="186"/>
      <c r="G68" s="186"/>
      <c r="H68" s="186"/>
      <c r="I68" s="187"/>
      <c r="J68" s="7">
        <v>232</v>
      </c>
      <c r="K68" s="16">
        <v>3</v>
      </c>
      <c r="L68" s="16">
        <v>10</v>
      </c>
      <c r="M68" s="102">
        <v>6200000000</v>
      </c>
      <c r="N68" s="8">
        <v>0</v>
      </c>
      <c r="O68" s="63">
        <f>O70</f>
        <v>250000</v>
      </c>
      <c r="P68" s="63">
        <f>P70</f>
        <v>200000</v>
      </c>
      <c r="Q68" s="63">
        <f>Q70</f>
        <v>200000</v>
      </c>
    </row>
    <row r="69" spans="1:17" s="21" customFormat="1" ht="21" customHeight="1">
      <c r="A69" s="97"/>
      <c r="B69" s="9"/>
      <c r="C69" s="156" t="s">
        <v>72</v>
      </c>
      <c r="D69" s="157"/>
      <c r="E69" s="157"/>
      <c r="F69" s="157"/>
      <c r="G69" s="157"/>
      <c r="H69" s="157"/>
      <c r="I69" s="158"/>
      <c r="J69" s="7">
        <v>232</v>
      </c>
      <c r="K69" s="16">
        <v>3</v>
      </c>
      <c r="L69" s="16">
        <v>10</v>
      </c>
      <c r="M69" s="99">
        <v>6240000000</v>
      </c>
      <c r="N69" s="8">
        <v>0</v>
      </c>
      <c r="O69" s="63">
        <f>O70</f>
        <v>250000</v>
      </c>
      <c r="P69" s="63">
        <f t="shared" ref="P69:Q69" si="20">P70</f>
        <v>200000</v>
      </c>
      <c r="Q69" s="63">
        <f t="shared" si="20"/>
        <v>200000</v>
      </c>
    </row>
    <row r="70" spans="1:17" s="21" customFormat="1" ht="16.8" customHeight="1">
      <c r="A70" s="87"/>
      <c r="B70" s="9"/>
      <c r="C70" s="189" t="s">
        <v>58</v>
      </c>
      <c r="D70" s="190"/>
      <c r="E70" s="190"/>
      <c r="F70" s="190"/>
      <c r="G70" s="190"/>
      <c r="H70" s="190"/>
      <c r="I70" s="191"/>
      <c r="J70" s="10">
        <v>232</v>
      </c>
      <c r="K70" s="15">
        <v>3</v>
      </c>
      <c r="L70" s="15">
        <v>10</v>
      </c>
      <c r="M70" s="88">
        <v>6240100000</v>
      </c>
      <c r="N70" s="11">
        <v>0</v>
      </c>
      <c r="O70" s="65">
        <f t="shared" ref="O70:Q71" si="21">O71</f>
        <v>250000</v>
      </c>
      <c r="P70" s="65">
        <f t="shared" si="21"/>
        <v>200000</v>
      </c>
      <c r="Q70" s="65">
        <f t="shared" si="21"/>
        <v>200000</v>
      </c>
    </row>
    <row r="71" spans="1:17" ht="30.6" customHeight="1">
      <c r="A71" s="17"/>
      <c r="B71" s="9"/>
      <c r="C71" s="189" t="s">
        <v>59</v>
      </c>
      <c r="D71" s="190"/>
      <c r="E71" s="190"/>
      <c r="F71" s="190"/>
      <c r="G71" s="190"/>
      <c r="H71" s="190"/>
      <c r="I71" s="191"/>
      <c r="J71" s="10">
        <v>232</v>
      </c>
      <c r="K71" s="15">
        <v>3</v>
      </c>
      <c r="L71" s="15">
        <v>10</v>
      </c>
      <c r="M71" s="33">
        <v>6240195020</v>
      </c>
      <c r="N71" s="11">
        <v>0</v>
      </c>
      <c r="O71" s="67">
        <f t="shared" si="21"/>
        <v>250000</v>
      </c>
      <c r="P71" s="67">
        <f t="shared" si="21"/>
        <v>200000</v>
      </c>
      <c r="Q71" s="67">
        <f t="shared" si="21"/>
        <v>200000</v>
      </c>
    </row>
    <row r="72" spans="1:17" ht="27" customHeight="1">
      <c r="A72" s="17"/>
      <c r="B72" s="9"/>
      <c r="C72" s="18"/>
      <c r="D72" s="19"/>
      <c r="E72" s="19"/>
      <c r="F72" s="172" t="s">
        <v>29</v>
      </c>
      <c r="G72" s="172"/>
      <c r="H72" s="172"/>
      <c r="I72" s="172"/>
      <c r="J72" s="10">
        <v>232</v>
      </c>
      <c r="K72" s="15">
        <v>3</v>
      </c>
      <c r="L72" s="15">
        <v>10</v>
      </c>
      <c r="M72" s="33">
        <v>6240195020</v>
      </c>
      <c r="N72" s="11" t="s">
        <v>1</v>
      </c>
      <c r="O72" s="67">
        <f>O73+O74</f>
        <v>250000</v>
      </c>
      <c r="P72" s="67">
        <f t="shared" ref="P72:Q72" si="22">P73+P74</f>
        <v>200000</v>
      </c>
      <c r="Q72" s="67">
        <f t="shared" si="22"/>
        <v>200000</v>
      </c>
    </row>
    <row r="73" spans="1:17" ht="16.8" customHeight="1">
      <c r="A73" s="17"/>
      <c r="B73" s="9"/>
      <c r="C73" s="18"/>
      <c r="D73" s="19"/>
      <c r="E73" s="19"/>
      <c r="F73" s="175" t="s">
        <v>44</v>
      </c>
      <c r="G73" s="175"/>
      <c r="H73" s="175"/>
      <c r="I73" s="175"/>
      <c r="J73" s="10">
        <v>232</v>
      </c>
      <c r="K73" s="15">
        <v>3</v>
      </c>
      <c r="L73" s="15">
        <v>10</v>
      </c>
      <c r="M73" s="33">
        <v>6240195020</v>
      </c>
      <c r="N73" s="27">
        <v>244</v>
      </c>
      <c r="O73" s="67">
        <v>50000</v>
      </c>
      <c r="P73" s="65">
        <v>50000</v>
      </c>
      <c r="Q73" s="66">
        <v>50000</v>
      </c>
    </row>
    <row r="74" spans="1:17" ht="18" customHeight="1">
      <c r="A74" s="75"/>
      <c r="B74" s="9"/>
      <c r="C74" s="74"/>
      <c r="D74" s="73"/>
      <c r="E74" s="73"/>
      <c r="F74" s="175" t="s">
        <v>45</v>
      </c>
      <c r="G74" s="175"/>
      <c r="H74" s="175"/>
      <c r="I74" s="175"/>
      <c r="J74" s="10">
        <v>232</v>
      </c>
      <c r="K74" s="15">
        <v>3</v>
      </c>
      <c r="L74" s="15">
        <v>10</v>
      </c>
      <c r="M74" s="33">
        <v>6240195020</v>
      </c>
      <c r="N74" s="27">
        <v>247</v>
      </c>
      <c r="O74" s="67">
        <v>200000</v>
      </c>
      <c r="P74" s="65">
        <v>150000</v>
      </c>
      <c r="Q74" s="65">
        <v>150000</v>
      </c>
    </row>
    <row r="75" spans="1:17" ht="30.6" customHeight="1">
      <c r="A75" s="17"/>
      <c r="B75" s="9"/>
      <c r="C75" s="156" t="s">
        <v>27</v>
      </c>
      <c r="D75" s="157"/>
      <c r="E75" s="157"/>
      <c r="F75" s="157"/>
      <c r="G75" s="157"/>
      <c r="H75" s="157"/>
      <c r="I75" s="158"/>
      <c r="J75" s="7">
        <v>232</v>
      </c>
      <c r="K75" s="16">
        <v>3</v>
      </c>
      <c r="L75" s="16">
        <v>14</v>
      </c>
      <c r="M75" s="32">
        <v>0</v>
      </c>
      <c r="N75" s="8">
        <v>0</v>
      </c>
      <c r="O75" s="63">
        <f>O78</f>
        <v>10000</v>
      </c>
      <c r="P75" s="63">
        <f>P78</f>
        <v>10000</v>
      </c>
      <c r="Q75" s="63">
        <f>Q78</f>
        <v>10000</v>
      </c>
    </row>
    <row r="76" spans="1:17" ht="55.8" customHeight="1">
      <c r="A76" s="17"/>
      <c r="B76" s="9"/>
      <c r="C76" s="162" t="s">
        <v>71</v>
      </c>
      <c r="D76" s="167"/>
      <c r="E76" s="167"/>
      <c r="F76" s="167"/>
      <c r="G76" s="167"/>
      <c r="H76" s="167"/>
      <c r="I76" s="168"/>
      <c r="J76" s="7">
        <v>232</v>
      </c>
      <c r="K76" s="16">
        <v>3</v>
      </c>
      <c r="L76" s="16">
        <v>14</v>
      </c>
      <c r="M76" s="98">
        <v>6200000000</v>
      </c>
      <c r="N76" s="8">
        <v>0</v>
      </c>
      <c r="O76" s="63">
        <f>O78</f>
        <v>10000</v>
      </c>
      <c r="P76" s="63">
        <f>P78</f>
        <v>10000</v>
      </c>
      <c r="Q76" s="64">
        <f>Q78</f>
        <v>10000</v>
      </c>
    </row>
    <row r="77" spans="1:17" ht="15" customHeight="1">
      <c r="A77" s="97"/>
      <c r="B77" s="9"/>
      <c r="C77" s="156" t="s">
        <v>72</v>
      </c>
      <c r="D77" s="157"/>
      <c r="E77" s="157"/>
      <c r="F77" s="157"/>
      <c r="G77" s="157"/>
      <c r="H77" s="157"/>
      <c r="I77" s="158"/>
      <c r="J77" s="7">
        <v>232</v>
      </c>
      <c r="K77" s="16">
        <v>3</v>
      </c>
      <c r="L77" s="16">
        <v>14</v>
      </c>
      <c r="M77" s="99">
        <v>6240000000</v>
      </c>
      <c r="N77" s="8">
        <v>0</v>
      </c>
      <c r="O77" s="63">
        <f>O78</f>
        <v>10000</v>
      </c>
      <c r="P77" s="63">
        <f t="shared" ref="P77:Q77" si="23">P78</f>
        <v>10000</v>
      </c>
      <c r="Q77" s="63">
        <f t="shared" si="23"/>
        <v>10000</v>
      </c>
    </row>
    <row r="78" spans="1:17" ht="19.8" customHeight="1">
      <c r="A78" s="17"/>
      <c r="B78" s="9"/>
      <c r="C78" s="213" t="s">
        <v>58</v>
      </c>
      <c r="D78" s="214"/>
      <c r="E78" s="214"/>
      <c r="F78" s="214"/>
      <c r="G78" s="214"/>
      <c r="H78" s="214"/>
      <c r="I78" s="215"/>
      <c r="J78" s="10">
        <v>232</v>
      </c>
      <c r="K78" s="15">
        <v>3</v>
      </c>
      <c r="L78" s="15">
        <v>14</v>
      </c>
      <c r="M78" s="33">
        <v>6240100000</v>
      </c>
      <c r="N78" s="11">
        <v>0</v>
      </c>
      <c r="O78" s="65">
        <f t="shared" ref="O78:Q80" si="24">O79</f>
        <v>10000</v>
      </c>
      <c r="P78" s="65">
        <f t="shared" si="24"/>
        <v>10000</v>
      </c>
      <c r="Q78" s="65">
        <f t="shared" si="24"/>
        <v>10000</v>
      </c>
    </row>
    <row r="79" spans="1:17" ht="23.4" customHeight="1">
      <c r="A79" s="17"/>
      <c r="B79" s="9"/>
      <c r="C79" s="18"/>
      <c r="D79" s="213" t="s">
        <v>28</v>
      </c>
      <c r="E79" s="214"/>
      <c r="F79" s="214"/>
      <c r="G79" s="214"/>
      <c r="H79" s="214"/>
      <c r="I79" s="215"/>
      <c r="J79" s="10">
        <v>232</v>
      </c>
      <c r="K79" s="15">
        <v>3</v>
      </c>
      <c r="L79" s="15">
        <v>14</v>
      </c>
      <c r="M79" s="33">
        <v>6240120040</v>
      </c>
      <c r="N79" s="11">
        <v>0</v>
      </c>
      <c r="O79" s="65">
        <f t="shared" si="24"/>
        <v>10000</v>
      </c>
      <c r="P79" s="65">
        <f t="shared" si="24"/>
        <v>10000</v>
      </c>
      <c r="Q79" s="65">
        <f t="shared" si="24"/>
        <v>10000</v>
      </c>
    </row>
    <row r="80" spans="1:17" ht="31.2" customHeight="1">
      <c r="A80" s="17"/>
      <c r="B80" s="9"/>
      <c r="C80" s="18"/>
      <c r="D80" s="19"/>
      <c r="E80" s="19"/>
      <c r="F80" s="159" t="s">
        <v>29</v>
      </c>
      <c r="G80" s="160"/>
      <c r="H80" s="160"/>
      <c r="I80" s="161"/>
      <c r="J80" s="10">
        <v>232</v>
      </c>
      <c r="K80" s="15">
        <v>3</v>
      </c>
      <c r="L80" s="15">
        <v>14</v>
      </c>
      <c r="M80" s="33">
        <v>6240120040</v>
      </c>
      <c r="N80" s="11">
        <v>240</v>
      </c>
      <c r="O80" s="65">
        <f t="shared" si="24"/>
        <v>10000</v>
      </c>
      <c r="P80" s="65">
        <f t="shared" si="24"/>
        <v>10000</v>
      </c>
      <c r="Q80" s="65">
        <f t="shared" si="24"/>
        <v>10000</v>
      </c>
    </row>
    <row r="81" spans="1:17" ht="16.2" customHeight="1">
      <c r="A81" s="17"/>
      <c r="B81" s="9"/>
      <c r="C81" s="18"/>
      <c r="D81" s="19"/>
      <c r="E81" s="19"/>
      <c r="F81" s="159" t="s">
        <v>44</v>
      </c>
      <c r="G81" s="160"/>
      <c r="H81" s="160"/>
      <c r="I81" s="161"/>
      <c r="J81" s="10">
        <v>232</v>
      </c>
      <c r="K81" s="15">
        <v>3</v>
      </c>
      <c r="L81" s="15">
        <v>14</v>
      </c>
      <c r="M81" s="33">
        <v>6240120040</v>
      </c>
      <c r="N81" s="11">
        <v>244</v>
      </c>
      <c r="O81" s="65">
        <v>10000</v>
      </c>
      <c r="P81" s="65">
        <v>10000</v>
      </c>
      <c r="Q81" s="66">
        <v>10000</v>
      </c>
    </row>
    <row r="82" spans="1:17" s="21" customFormat="1" ht="16.8" customHeight="1">
      <c r="A82" s="169" t="s">
        <v>8</v>
      </c>
      <c r="B82" s="170"/>
      <c r="C82" s="170"/>
      <c r="D82" s="170"/>
      <c r="E82" s="170"/>
      <c r="F82" s="170"/>
      <c r="G82" s="170"/>
      <c r="H82" s="170"/>
      <c r="I82" s="171"/>
      <c r="J82" s="7">
        <v>232</v>
      </c>
      <c r="K82" s="16">
        <v>4</v>
      </c>
      <c r="L82" s="16">
        <v>0</v>
      </c>
      <c r="M82" s="32">
        <v>0</v>
      </c>
      <c r="N82" s="8">
        <v>0</v>
      </c>
      <c r="O82" s="63">
        <f>O83</f>
        <v>10394999.529999999</v>
      </c>
      <c r="P82" s="63">
        <f>P83</f>
        <v>1728000</v>
      </c>
      <c r="Q82" s="63">
        <f>Q83</f>
        <v>1793000</v>
      </c>
    </row>
    <row r="83" spans="1:17" ht="15" customHeight="1">
      <c r="A83" s="97"/>
      <c r="B83" s="9"/>
      <c r="C83" s="162" t="s">
        <v>31</v>
      </c>
      <c r="D83" s="163"/>
      <c r="E83" s="163"/>
      <c r="F83" s="163"/>
      <c r="G83" s="163"/>
      <c r="H83" s="163"/>
      <c r="I83" s="164"/>
      <c r="J83" s="7">
        <v>232</v>
      </c>
      <c r="K83" s="16">
        <v>4</v>
      </c>
      <c r="L83" s="16">
        <v>9</v>
      </c>
      <c r="M83" s="32">
        <v>0</v>
      </c>
      <c r="N83" s="8">
        <v>0</v>
      </c>
      <c r="O83" s="63">
        <f>O84</f>
        <v>10394999.529999999</v>
      </c>
      <c r="P83" s="63">
        <f>P86</f>
        <v>1728000</v>
      </c>
      <c r="Q83" s="64">
        <f>Q86</f>
        <v>1793000</v>
      </c>
    </row>
    <row r="84" spans="1:17" ht="55.8" customHeight="1">
      <c r="A84" s="97"/>
      <c r="B84" s="9"/>
      <c r="C84" s="156" t="s">
        <v>71</v>
      </c>
      <c r="D84" s="173"/>
      <c r="E84" s="173"/>
      <c r="F84" s="173"/>
      <c r="G84" s="173"/>
      <c r="H84" s="173"/>
      <c r="I84" s="174"/>
      <c r="J84" s="7">
        <v>232</v>
      </c>
      <c r="K84" s="16">
        <v>4</v>
      </c>
      <c r="L84" s="16">
        <v>9</v>
      </c>
      <c r="M84" s="131">
        <v>6200000000</v>
      </c>
      <c r="N84" s="8">
        <v>0</v>
      </c>
      <c r="O84" s="63">
        <f>O86+O94</f>
        <v>10394999.529999999</v>
      </c>
      <c r="P84" s="63">
        <f>P86</f>
        <v>1728000</v>
      </c>
      <c r="Q84" s="64">
        <f>Q86</f>
        <v>1793000</v>
      </c>
    </row>
    <row r="85" spans="1:17" ht="13.8" customHeight="1">
      <c r="A85" s="97"/>
      <c r="B85" s="9"/>
      <c r="C85" s="156" t="s">
        <v>72</v>
      </c>
      <c r="D85" s="157"/>
      <c r="E85" s="157"/>
      <c r="F85" s="157"/>
      <c r="G85" s="157"/>
      <c r="H85" s="157"/>
      <c r="I85" s="158"/>
      <c r="J85" s="7">
        <v>232</v>
      </c>
      <c r="K85" s="16">
        <v>4</v>
      </c>
      <c r="L85" s="16">
        <v>9</v>
      </c>
      <c r="M85" s="99">
        <v>6240000000</v>
      </c>
      <c r="N85" s="8">
        <v>0</v>
      </c>
      <c r="O85" s="63">
        <f>O86</f>
        <v>8654174.5299999993</v>
      </c>
      <c r="P85" s="63">
        <f t="shared" ref="P85:Q85" si="25">P86</f>
        <v>1728000</v>
      </c>
      <c r="Q85" s="63">
        <f t="shared" si="25"/>
        <v>1793000</v>
      </c>
    </row>
    <row r="86" spans="1:17" ht="28.2" customHeight="1">
      <c r="A86" s="17"/>
      <c r="B86" s="9"/>
      <c r="C86" s="189" t="s">
        <v>60</v>
      </c>
      <c r="D86" s="190"/>
      <c r="E86" s="190"/>
      <c r="F86" s="190"/>
      <c r="G86" s="190"/>
      <c r="H86" s="190"/>
      <c r="I86" s="191"/>
      <c r="J86" s="10">
        <v>232</v>
      </c>
      <c r="K86" s="15">
        <v>4</v>
      </c>
      <c r="L86" s="15">
        <v>9</v>
      </c>
      <c r="M86" s="33">
        <v>6240200000</v>
      </c>
      <c r="N86" s="11">
        <v>0</v>
      </c>
      <c r="O86" s="65">
        <f>O87+O91</f>
        <v>8654174.5299999993</v>
      </c>
      <c r="P86" s="65">
        <f t="shared" ref="P86:Q86" si="26">P87+P94+P99</f>
        <v>1728000</v>
      </c>
      <c r="Q86" s="65">
        <f t="shared" si="26"/>
        <v>1793000</v>
      </c>
    </row>
    <row r="87" spans="1:17" ht="28.8" customHeight="1">
      <c r="A87" s="17"/>
      <c r="B87" s="9"/>
      <c r="C87" s="189" t="s">
        <v>43</v>
      </c>
      <c r="D87" s="190"/>
      <c r="E87" s="190"/>
      <c r="F87" s="190"/>
      <c r="G87" s="190"/>
      <c r="H87" s="190"/>
      <c r="I87" s="191"/>
      <c r="J87" s="10">
        <v>232</v>
      </c>
      <c r="K87" s="15">
        <v>4</v>
      </c>
      <c r="L87" s="15">
        <v>9</v>
      </c>
      <c r="M87" s="33">
        <v>6240295280</v>
      </c>
      <c r="N87" s="11">
        <v>0</v>
      </c>
      <c r="O87" s="65">
        <f>O88</f>
        <v>1530223.53</v>
      </c>
      <c r="P87" s="65">
        <f t="shared" ref="P87:Q87" si="27">P88</f>
        <v>1728000</v>
      </c>
      <c r="Q87" s="66">
        <f t="shared" si="27"/>
        <v>1793000</v>
      </c>
    </row>
    <row r="88" spans="1:17" ht="27" customHeight="1">
      <c r="A88" s="17"/>
      <c r="B88" s="9"/>
      <c r="C88" s="18"/>
      <c r="D88" s="19"/>
      <c r="E88" s="19"/>
      <c r="F88" s="172" t="s">
        <v>29</v>
      </c>
      <c r="G88" s="172"/>
      <c r="H88" s="172"/>
      <c r="I88" s="172"/>
      <c r="J88" s="10">
        <v>232</v>
      </c>
      <c r="K88" s="15">
        <v>4</v>
      </c>
      <c r="L88" s="15">
        <v>9</v>
      </c>
      <c r="M88" s="33">
        <v>6240295280</v>
      </c>
      <c r="N88" s="11" t="s">
        <v>1</v>
      </c>
      <c r="O88" s="65">
        <f>O89+O90</f>
        <v>1530223.53</v>
      </c>
      <c r="P88" s="65">
        <f>P89+P90</f>
        <v>1728000</v>
      </c>
      <c r="Q88" s="65">
        <f>Q89+Q90</f>
        <v>1793000</v>
      </c>
    </row>
    <row r="89" spans="1:17" ht="19.8" customHeight="1">
      <c r="A89" s="17"/>
      <c r="B89" s="9"/>
      <c r="C89" s="18"/>
      <c r="D89" s="19"/>
      <c r="E89" s="175" t="s">
        <v>44</v>
      </c>
      <c r="F89" s="175"/>
      <c r="G89" s="175"/>
      <c r="H89" s="175"/>
      <c r="I89" s="175"/>
      <c r="J89" s="10">
        <v>232</v>
      </c>
      <c r="K89" s="15">
        <v>4</v>
      </c>
      <c r="L89" s="15">
        <v>9</v>
      </c>
      <c r="M89" s="33">
        <v>6240295280</v>
      </c>
      <c r="N89" s="11">
        <v>244</v>
      </c>
      <c r="O89" s="65">
        <v>1130223.53</v>
      </c>
      <c r="P89" s="65">
        <v>1328000</v>
      </c>
      <c r="Q89" s="66">
        <v>1393000</v>
      </c>
    </row>
    <row r="90" spans="1:17" ht="18" customHeight="1">
      <c r="A90" s="50"/>
      <c r="B90" s="9"/>
      <c r="C90" s="51"/>
      <c r="D90" s="49"/>
      <c r="E90" s="48"/>
      <c r="F90" s="159" t="s">
        <v>45</v>
      </c>
      <c r="G90" s="165"/>
      <c r="H90" s="165"/>
      <c r="I90" s="166"/>
      <c r="J90" s="10">
        <v>232</v>
      </c>
      <c r="K90" s="15">
        <v>4</v>
      </c>
      <c r="L90" s="15">
        <v>9</v>
      </c>
      <c r="M90" s="33">
        <v>6240295280</v>
      </c>
      <c r="N90" s="11">
        <v>247</v>
      </c>
      <c r="O90" s="65">
        <v>400000</v>
      </c>
      <c r="P90" s="65">
        <v>400000</v>
      </c>
      <c r="Q90" s="66">
        <v>400000</v>
      </c>
    </row>
    <row r="91" spans="1:17" ht="30" customHeight="1">
      <c r="A91" s="147"/>
      <c r="B91" s="9"/>
      <c r="C91" s="156" t="s">
        <v>102</v>
      </c>
      <c r="D91" s="157"/>
      <c r="E91" s="157"/>
      <c r="F91" s="157"/>
      <c r="G91" s="157"/>
      <c r="H91" s="157"/>
      <c r="I91" s="158"/>
      <c r="J91" s="7">
        <v>232</v>
      </c>
      <c r="K91" s="16">
        <v>4</v>
      </c>
      <c r="L91" s="16">
        <v>9</v>
      </c>
      <c r="M91" s="106" t="s">
        <v>101</v>
      </c>
      <c r="N91" s="8">
        <v>0</v>
      </c>
      <c r="O91" s="63">
        <f>O92</f>
        <v>7123951</v>
      </c>
      <c r="P91" s="63">
        <f t="shared" ref="P91:Q91" si="28">P92</f>
        <v>0</v>
      </c>
      <c r="Q91" s="63">
        <f t="shared" si="28"/>
        <v>0</v>
      </c>
    </row>
    <row r="92" spans="1:17" ht="27.6" customHeight="1">
      <c r="A92" s="147"/>
      <c r="B92" s="9"/>
      <c r="C92" s="129"/>
      <c r="D92" s="145"/>
      <c r="E92" s="146"/>
      <c r="F92" s="175" t="s">
        <v>29</v>
      </c>
      <c r="G92" s="175"/>
      <c r="H92" s="175"/>
      <c r="I92" s="175"/>
      <c r="J92" s="10">
        <v>232</v>
      </c>
      <c r="K92" s="15">
        <v>4</v>
      </c>
      <c r="L92" s="15">
        <v>9</v>
      </c>
      <c r="M92" s="151" t="s">
        <v>101</v>
      </c>
      <c r="N92" s="11">
        <v>240</v>
      </c>
      <c r="O92" s="65">
        <f>O93</f>
        <v>7123951</v>
      </c>
      <c r="P92" s="65">
        <f t="shared" ref="P92:Q92" si="29">P93</f>
        <v>0</v>
      </c>
      <c r="Q92" s="65">
        <f t="shared" si="29"/>
        <v>0</v>
      </c>
    </row>
    <row r="93" spans="1:17" ht="28.8" customHeight="1">
      <c r="A93" s="147"/>
      <c r="B93" s="9"/>
      <c r="C93" s="129"/>
      <c r="D93" s="145"/>
      <c r="E93" s="146"/>
      <c r="F93" s="175" t="s">
        <v>100</v>
      </c>
      <c r="G93" s="175"/>
      <c r="H93" s="175"/>
      <c r="I93" s="175"/>
      <c r="J93" s="10">
        <v>232</v>
      </c>
      <c r="K93" s="15">
        <v>4</v>
      </c>
      <c r="L93" s="15">
        <v>9</v>
      </c>
      <c r="M93" s="151" t="s">
        <v>101</v>
      </c>
      <c r="N93" s="11">
        <v>243</v>
      </c>
      <c r="O93" s="65">
        <v>7123951</v>
      </c>
      <c r="P93" s="65">
        <v>0</v>
      </c>
      <c r="Q93" s="65">
        <v>0</v>
      </c>
    </row>
    <row r="94" spans="1:17" ht="19.2" customHeight="1">
      <c r="A94" s="126"/>
      <c r="B94" s="9"/>
      <c r="C94" s="156" t="s">
        <v>63</v>
      </c>
      <c r="D94" s="157"/>
      <c r="E94" s="157"/>
      <c r="F94" s="157"/>
      <c r="G94" s="157"/>
      <c r="H94" s="157"/>
      <c r="I94" s="158"/>
      <c r="J94" s="7">
        <v>232</v>
      </c>
      <c r="K94" s="16">
        <v>4</v>
      </c>
      <c r="L94" s="16">
        <v>9</v>
      </c>
      <c r="M94" s="105">
        <v>6250000000</v>
      </c>
      <c r="N94" s="8">
        <v>0</v>
      </c>
      <c r="O94" s="63">
        <f>O95</f>
        <v>1740825</v>
      </c>
      <c r="P94" s="63">
        <f t="shared" ref="P94:Q94" si="30">P95</f>
        <v>0</v>
      </c>
      <c r="Q94" s="63">
        <f t="shared" si="30"/>
        <v>0</v>
      </c>
    </row>
    <row r="95" spans="1:17" ht="42" customHeight="1">
      <c r="A95" s="126"/>
      <c r="B95" s="9"/>
      <c r="C95" s="156" t="s">
        <v>64</v>
      </c>
      <c r="D95" s="157"/>
      <c r="E95" s="157"/>
      <c r="F95" s="157"/>
      <c r="G95" s="157"/>
      <c r="H95" s="157"/>
      <c r="I95" s="158"/>
      <c r="J95" s="7">
        <v>232</v>
      </c>
      <c r="K95" s="16">
        <v>4</v>
      </c>
      <c r="L95" s="16">
        <v>9</v>
      </c>
      <c r="M95" s="106" t="s">
        <v>65</v>
      </c>
      <c r="N95" s="8">
        <v>0</v>
      </c>
      <c r="O95" s="63">
        <f>O96+O99</f>
        <v>1740825</v>
      </c>
      <c r="P95" s="63">
        <v>0</v>
      </c>
      <c r="Q95" s="64">
        <v>0</v>
      </c>
    </row>
    <row r="96" spans="1:17" ht="34.799999999999997" customHeight="1">
      <c r="A96" s="126"/>
      <c r="B96" s="9"/>
      <c r="C96" s="129"/>
      <c r="D96" s="156" t="s">
        <v>96</v>
      </c>
      <c r="E96" s="157"/>
      <c r="F96" s="157"/>
      <c r="G96" s="157"/>
      <c r="H96" s="157"/>
      <c r="I96" s="158"/>
      <c r="J96" s="10">
        <v>232</v>
      </c>
      <c r="K96" s="15">
        <v>4</v>
      </c>
      <c r="L96" s="15">
        <v>9</v>
      </c>
      <c r="M96" s="86" t="s">
        <v>99</v>
      </c>
      <c r="N96" s="11">
        <v>0</v>
      </c>
      <c r="O96" s="65">
        <f>O97</f>
        <v>463047</v>
      </c>
      <c r="P96" s="65">
        <v>0</v>
      </c>
      <c r="Q96" s="66">
        <v>0</v>
      </c>
    </row>
    <row r="97" spans="1:17" ht="26.4" customHeight="1">
      <c r="A97" s="40"/>
      <c r="B97" s="9"/>
      <c r="C97" s="18"/>
      <c r="D97" s="19"/>
      <c r="E97" s="175" t="s">
        <v>29</v>
      </c>
      <c r="F97" s="188"/>
      <c r="G97" s="188"/>
      <c r="H97" s="188"/>
      <c r="I97" s="188"/>
      <c r="J97" s="10">
        <v>232</v>
      </c>
      <c r="K97" s="15">
        <v>4</v>
      </c>
      <c r="L97" s="15">
        <v>9</v>
      </c>
      <c r="M97" s="86" t="s">
        <v>99</v>
      </c>
      <c r="N97" s="11" t="s">
        <v>1</v>
      </c>
      <c r="O97" s="65">
        <f t="shared" ref="O97:Q97" si="31">O98</f>
        <v>463047</v>
      </c>
      <c r="P97" s="65">
        <f t="shared" si="31"/>
        <v>0</v>
      </c>
      <c r="Q97" s="66">
        <f t="shared" si="31"/>
        <v>0</v>
      </c>
    </row>
    <row r="98" spans="1:17" ht="19.8" customHeight="1">
      <c r="A98" s="55"/>
      <c r="B98" s="56"/>
      <c r="C98" s="57"/>
      <c r="D98" s="58"/>
      <c r="E98" s="59"/>
      <c r="F98" s="224" t="s">
        <v>44</v>
      </c>
      <c r="G98" s="225"/>
      <c r="H98" s="225"/>
      <c r="I98" s="225"/>
      <c r="J98" s="10">
        <v>232</v>
      </c>
      <c r="K98" s="60">
        <v>4</v>
      </c>
      <c r="L98" s="60">
        <v>9</v>
      </c>
      <c r="M98" s="86" t="s">
        <v>99</v>
      </c>
      <c r="N98" s="11">
        <v>244</v>
      </c>
      <c r="O98" s="123">
        <v>463047</v>
      </c>
      <c r="P98" s="103">
        <v>0</v>
      </c>
      <c r="Q98" s="104">
        <v>0</v>
      </c>
    </row>
    <row r="99" spans="1:17" ht="28.8" customHeight="1">
      <c r="A99" s="55"/>
      <c r="B99" s="9"/>
      <c r="C99" s="129"/>
      <c r="D99" s="133"/>
      <c r="E99" s="134"/>
      <c r="F99" s="156" t="s">
        <v>97</v>
      </c>
      <c r="G99" s="157"/>
      <c r="H99" s="157"/>
      <c r="I99" s="158"/>
      <c r="J99" s="10">
        <v>232</v>
      </c>
      <c r="K99" s="60">
        <v>4</v>
      </c>
      <c r="L99" s="60">
        <v>9</v>
      </c>
      <c r="M99" s="86" t="s">
        <v>98</v>
      </c>
      <c r="N99" s="11">
        <v>0</v>
      </c>
      <c r="O99" s="135">
        <f>O100</f>
        <v>1277778</v>
      </c>
      <c r="P99" s="135">
        <f t="shared" ref="P99:Q99" si="32">P100</f>
        <v>0</v>
      </c>
      <c r="Q99" s="135">
        <f t="shared" si="32"/>
        <v>0</v>
      </c>
    </row>
    <row r="100" spans="1:17" ht="27.6" customHeight="1">
      <c r="A100" s="55"/>
      <c r="B100" s="9"/>
      <c r="C100" s="129"/>
      <c r="D100" s="133"/>
      <c r="E100" s="134"/>
      <c r="F100" s="159" t="s">
        <v>29</v>
      </c>
      <c r="G100" s="160"/>
      <c r="H100" s="160"/>
      <c r="I100" s="161"/>
      <c r="J100" s="10">
        <v>232</v>
      </c>
      <c r="K100" s="60">
        <v>4</v>
      </c>
      <c r="L100" s="60">
        <v>9</v>
      </c>
      <c r="M100" s="86" t="s">
        <v>98</v>
      </c>
      <c r="N100" s="11" t="s">
        <v>1</v>
      </c>
      <c r="O100" s="135">
        <f>O101</f>
        <v>1277778</v>
      </c>
      <c r="P100" s="136">
        <f>P101</f>
        <v>0</v>
      </c>
      <c r="Q100" s="136">
        <f>Q101</f>
        <v>0</v>
      </c>
    </row>
    <row r="101" spans="1:17" ht="19.8" customHeight="1">
      <c r="A101" s="55"/>
      <c r="B101" s="9"/>
      <c r="C101" s="129"/>
      <c r="D101" s="133"/>
      <c r="E101" s="134"/>
      <c r="F101" s="224" t="s">
        <v>44</v>
      </c>
      <c r="G101" s="225"/>
      <c r="H101" s="225"/>
      <c r="I101" s="225"/>
      <c r="J101" s="10">
        <v>232</v>
      </c>
      <c r="K101" s="60">
        <v>4</v>
      </c>
      <c r="L101" s="60">
        <v>9</v>
      </c>
      <c r="M101" s="86" t="s">
        <v>98</v>
      </c>
      <c r="N101" s="11">
        <v>244</v>
      </c>
      <c r="O101" s="135">
        <v>1277778</v>
      </c>
      <c r="P101" s="136">
        <v>0</v>
      </c>
      <c r="Q101" s="136">
        <v>0</v>
      </c>
    </row>
    <row r="102" spans="1:17" ht="19.2" customHeight="1">
      <c r="A102" s="169" t="s">
        <v>7</v>
      </c>
      <c r="B102" s="170"/>
      <c r="C102" s="170"/>
      <c r="D102" s="170"/>
      <c r="E102" s="170"/>
      <c r="F102" s="170"/>
      <c r="G102" s="170"/>
      <c r="H102" s="170"/>
      <c r="I102" s="171"/>
      <c r="J102" s="10">
        <v>232</v>
      </c>
      <c r="K102" s="16">
        <v>5</v>
      </c>
      <c r="L102" s="16">
        <v>0</v>
      </c>
      <c r="M102" s="32">
        <v>0</v>
      </c>
      <c r="N102" s="8">
        <v>0</v>
      </c>
      <c r="O102" s="63">
        <f>O103+O115+O109</f>
        <v>2868862.06</v>
      </c>
      <c r="P102" s="63">
        <f>P103+P115</f>
        <v>2230734</v>
      </c>
      <c r="Q102" s="64">
        <f>Q103+Q115</f>
        <v>2456734</v>
      </c>
    </row>
    <row r="103" spans="1:17" ht="15" customHeight="1">
      <c r="A103" s="17"/>
      <c r="B103" s="9"/>
      <c r="C103" s="162" t="s">
        <v>6</v>
      </c>
      <c r="D103" s="163"/>
      <c r="E103" s="163"/>
      <c r="F103" s="163"/>
      <c r="G103" s="163"/>
      <c r="H103" s="163"/>
      <c r="I103" s="164"/>
      <c r="J103" s="10">
        <v>232</v>
      </c>
      <c r="K103" s="16">
        <v>5</v>
      </c>
      <c r="L103" s="16">
        <v>1</v>
      </c>
      <c r="M103" s="32">
        <v>0</v>
      </c>
      <c r="N103" s="8">
        <v>0</v>
      </c>
      <c r="O103" s="63">
        <f>O104</f>
        <v>50000</v>
      </c>
      <c r="P103" s="63">
        <f t="shared" ref="P103:Q107" si="33">P104</f>
        <v>50000</v>
      </c>
      <c r="Q103" s="64">
        <f t="shared" si="33"/>
        <v>50000</v>
      </c>
    </row>
    <row r="104" spans="1:17" ht="30" customHeight="1">
      <c r="A104" s="17"/>
      <c r="B104" s="9"/>
      <c r="C104" s="18"/>
      <c r="D104" s="195" t="s">
        <v>2</v>
      </c>
      <c r="E104" s="196"/>
      <c r="F104" s="196"/>
      <c r="G104" s="196"/>
      <c r="H104" s="196"/>
      <c r="I104" s="197"/>
      <c r="J104" s="10">
        <v>232</v>
      </c>
      <c r="K104" s="15">
        <v>5</v>
      </c>
      <c r="L104" s="15">
        <v>1</v>
      </c>
      <c r="M104" s="35">
        <v>7700000000</v>
      </c>
      <c r="N104" s="11">
        <v>0</v>
      </c>
      <c r="O104" s="65">
        <f>O105</f>
        <v>50000</v>
      </c>
      <c r="P104" s="65">
        <f>P105</f>
        <v>50000</v>
      </c>
      <c r="Q104" s="65">
        <f>Q105</f>
        <v>50000</v>
      </c>
    </row>
    <row r="105" spans="1:17" ht="18.600000000000001" customHeight="1">
      <c r="A105" s="90"/>
      <c r="B105" s="9"/>
      <c r="C105" s="89"/>
      <c r="D105" s="159" t="s">
        <v>80</v>
      </c>
      <c r="E105" s="160"/>
      <c r="F105" s="160"/>
      <c r="G105" s="160"/>
      <c r="H105" s="160"/>
      <c r="I105" s="161"/>
      <c r="J105" s="10">
        <v>232</v>
      </c>
      <c r="K105" s="15">
        <v>5</v>
      </c>
      <c r="L105" s="15">
        <v>1</v>
      </c>
      <c r="M105" s="35">
        <v>7730000000</v>
      </c>
      <c r="N105" s="11">
        <v>0</v>
      </c>
      <c r="O105" s="65">
        <f>O106</f>
        <v>50000</v>
      </c>
      <c r="P105" s="65">
        <f t="shared" ref="P105:Q105" si="34">P106</f>
        <v>50000</v>
      </c>
      <c r="Q105" s="65">
        <f t="shared" si="34"/>
        <v>50000</v>
      </c>
    </row>
    <row r="106" spans="1:17" ht="44.4" customHeight="1">
      <c r="A106" s="17"/>
      <c r="B106" s="9"/>
      <c r="C106" s="18"/>
      <c r="D106" s="19"/>
      <c r="E106" s="159" t="s">
        <v>24</v>
      </c>
      <c r="F106" s="160"/>
      <c r="G106" s="160"/>
      <c r="H106" s="160"/>
      <c r="I106" s="161"/>
      <c r="J106" s="10">
        <v>232</v>
      </c>
      <c r="K106" s="15">
        <v>5</v>
      </c>
      <c r="L106" s="15">
        <v>1</v>
      </c>
      <c r="M106" s="35">
        <v>7730090140</v>
      </c>
      <c r="N106" s="11">
        <v>0</v>
      </c>
      <c r="O106" s="65">
        <f>O107</f>
        <v>50000</v>
      </c>
      <c r="P106" s="65">
        <f t="shared" si="33"/>
        <v>50000</v>
      </c>
      <c r="Q106" s="66">
        <f t="shared" si="33"/>
        <v>50000</v>
      </c>
    </row>
    <row r="107" spans="1:17" ht="30.6" customHeight="1">
      <c r="A107" s="17"/>
      <c r="B107" s="9"/>
      <c r="C107" s="18"/>
      <c r="D107" s="19"/>
      <c r="E107" s="19"/>
      <c r="F107" s="172" t="s">
        <v>29</v>
      </c>
      <c r="G107" s="172"/>
      <c r="H107" s="172"/>
      <c r="I107" s="172"/>
      <c r="J107" s="10">
        <v>232</v>
      </c>
      <c r="K107" s="15">
        <v>5</v>
      </c>
      <c r="L107" s="15">
        <v>1</v>
      </c>
      <c r="M107" s="35">
        <v>7730090140</v>
      </c>
      <c r="N107" s="11" t="s">
        <v>1</v>
      </c>
      <c r="O107" s="65">
        <f>O108</f>
        <v>50000</v>
      </c>
      <c r="P107" s="65">
        <f t="shared" si="33"/>
        <v>50000</v>
      </c>
      <c r="Q107" s="65">
        <f t="shared" si="33"/>
        <v>50000</v>
      </c>
    </row>
    <row r="108" spans="1:17" ht="30.6" customHeight="1">
      <c r="A108" s="238"/>
      <c r="B108" s="9"/>
      <c r="C108" s="153"/>
      <c r="D108" s="152"/>
      <c r="E108" s="152"/>
      <c r="F108" s="159" t="s">
        <v>44</v>
      </c>
      <c r="G108" s="160"/>
      <c r="H108" s="160"/>
      <c r="I108" s="161"/>
      <c r="J108" s="10">
        <v>232</v>
      </c>
      <c r="K108" s="15">
        <v>5</v>
      </c>
      <c r="L108" s="15">
        <v>1</v>
      </c>
      <c r="M108" s="35">
        <v>7730090140</v>
      </c>
      <c r="N108" s="11">
        <v>244</v>
      </c>
      <c r="O108" s="65">
        <v>50000</v>
      </c>
      <c r="P108" s="65">
        <v>50000</v>
      </c>
      <c r="Q108" s="65">
        <v>50000</v>
      </c>
    </row>
    <row r="109" spans="1:17" ht="18.600000000000001" customHeight="1">
      <c r="A109" s="237" t="s">
        <v>105</v>
      </c>
      <c r="B109" s="9"/>
      <c r="C109" s="156" t="s">
        <v>89</v>
      </c>
      <c r="D109" s="157"/>
      <c r="E109" s="157"/>
      <c r="F109" s="157"/>
      <c r="G109" s="157"/>
      <c r="H109" s="157"/>
      <c r="I109" s="158"/>
      <c r="J109" s="10">
        <v>232</v>
      </c>
      <c r="K109" s="16">
        <v>5</v>
      </c>
      <c r="L109" s="16">
        <v>2</v>
      </c>
      <c r="M109" s="32">
        <v>0</v>
      </c>
      <c r="N109" s="8">
        <v>0</v>
      </c>
      <c r="O109" s="65">
        <f>O110</f>
        <v>23520</v>
      </c>
      <c r="P109" s="65">
        <f t="shared" ref="P109:Q109" si="35">P110</f>
        <v>0</v>
      </c>
      <c r="Q109" s="65">
        <f t="shared" si="35"/>
        <v>0</v>
      </c>
    </row>
    <row r="110" spans="1:17" ht="57" customHeight="1">
      <c r="A110" s="237" t="s">
        <v>106</v>
      </c>
      <c r="B110" s="9"/>
      <c r="C110" s="156" t="s">
        <v>71</v>
      </c>
      <c r="D110" s="157"/>
      <c r="E110" s="157"/>
      <c r="F110" s="157"/>
      <c r="G110" s="157"/>
      <c r="H110" s="157"/>
      <c r="I110" s="158"/>
      <c r="J110" s="10">
        <v>232</v>
      </c>
      <c r="K110" s="15">
        <v>5</v>
      </c>
      <c r="L110" s="15">
        <v>2</v>
      </c>
      <c r="M110" s="35">
        <v>6200000000</v>
      </c>
      <c r="N110" s="11">
        <v>0</v>
      </c>
      <c r="O110" s="65">
        <f>O111</f>
        <v>23520</v>
      </c>
      <c r="P110" s="65">
        <f t="shared" ref="P110:Q110" si="36">P111</f>
        <v>0</v>
      </c>
      <c r="Q110" s="65">
        <f t="shared" si="36"/>
        <v>0</v>
      </c>
    </row>
    <row r="111" spans="1:17" ht="19.8" customHeight="1">
      <c r="A111" s="137"/>
      <c r="B111" s="9"/>
      <c r="C111" s="156" t="s">
        <v>72</v>
      </c>
      <c r="D111" s="157"/>
      <c r="E111" s="157"/>
      <c r="F111" s="157"/>
      <c r="G111" s="157"/>
      <c r="H111" s="157"/>
      <c r="I111" s="158"/>
      <c r="J111" s="10">
        <v>232</v>
      </c>
      <c r="K111" s="15">
        <v>5</v>
      </c>
      <c r="L111" s="15">
        <v>2</v>
      </c>
      <c r="M111" s="35">
        <v>6240000000</v>
      </c>
      <c r="N111" s="11">
        <v>0</v>
      </c>
      <c r="O111" s="65">
        <f>O112</f>
        <v>23520</v>
      </c>
      <c r="P111" s="65">
        <f t="shared" ref="P111:Q111" si="37">P112</f>
        <v>0</v>
      </c>
      <c r="Q111" s="65">
        <f t="shared" si="37"/>
        <v>0</v>
      </c>
    </row>
    <row r="112" spans="1:17" ht="30" customHeight="1">
      <c r="A112" s="137"/>
      <c r="B112" s="9"/>
      <c r="C112" s="156" t="s">
        <v>91</v>
      </c>
      <c r="D112" s="157"/>
      <c r="E112" s="157"/>
      <c r="F112" s="157"/>
      <c r="G112" s="157"/>
      <c r="H112" s="157"/>
      <c r="I112" s="158"/>
      <c r="J112" s="10">
        <v>232</v>
      </c>
      <c r="K112" s="15">
        <v>5</v>
      </c>
      <c r="L112" s="15">
        <v>2</v>
      </c>
      <c r="M112" s="35">
        <v>6240600000</v>
      </c>
      <c r="N112" s="11">
        <v>0</v>
      </c>
      <c r="O112" s="65">
        <f>O113</f>
        <v>23520</v>
      </c>
      <c r="P112" s="65">
        <f t="shared" ref="P112:Q112" si="38">P113</f>
        <v>0</v>
      </c>
      <c r="Q112" s="65">
        <f t="shared" si="38"/>
        <v>0</v>
      </c>
    </row>
    <row r="113" spans="1:17" ht="45.6" customHeight="1">
      <c r="A113" s="137"/>
      <c r="B113" s="9"/>
      <c r="C113" s="159" t="s">
        <v>92</v>
      </c>
      <c r="D113" s="160"/>
      <c r="E113" s="160"/>
      <c r="F113" s="160"/>
      <c r="G113" s="160"/>
      <c r="H113" s="160"/>
      <c r="I113" s="161"/>
      <c r="J113" s="10">
        <v>232</v>
      </c>
      <c r="K113" s="15">
        <v>5</v>
      </c>
      <c r="L113" s="15">
        <v>2</v>
      </c>
      <c r="M113" s="35" t="s">
        <v>93</v>
      </c>
      <c r="N113" s="11">
        <v>0</v>
      </c>
      <c r="O113" s="65">
        <f>O114</f>
        <v>23520</v>
      </c>
      <c r="P113" s="65">
        <f t="shared" ref="P113:Q113" si="39">P114</f>
        <v>0</v>
      </c>
      <c r="Q113" s="65">
        <f t="shared" si="39"/>
        <v>0</v>
      </c>
    </row>
    <row r="114" spans="1:17" s="14" customFormat="1" ht="20.399999999999999" customHeight="1">
      <c r="A114" s="12"/>
      <c r="B114" s="22"/>
      <c r="C114" s="20"/>
      <c r="D114" s="13"/>
      <c r="E114" s="13"/>
      <c r="F114" s="175" t="s">
        <v>90</v>
      </c>
      <c r="G114" s="175"/>
      <c r="H114" s="175"/>
      <c r="I114" s="175"/>
      <c r="J114" s="10">
        <v>232</v>
      </c>
      <c r="K114" s="15">
        <v>5</v>
      </c>
      <c r="L114" s="15">
        <v>2</v>
      </c>
      <c r="M114" s="35" t="s">
        <v>93</v>
      </c>
      <c r="N114" s="11">
        <v>540</v>
      </c>
      <c r="O114" s="65">
        <v>23520</v>
      </c>
      <c r="P114" s="65">
        <v>0</v>
      </c>
      <c r="Q114" s="66">
        <v>0</v>
      </c>
    </row>
    <row r="115" spans="1:17" ht="21.75" customHeight="1">
      <c r="A115" s="137">
        <v>2.3208016240475001E+19</v>
      </c>
      <c r="B115" s="9"/>
      <c r="C115" s="162" t="s">
        <v>5</v>
      </c>
      <c r="D115" s="163"/>
      <c r="E115" s="163"/>
      <c r="F115" s="163"/>
      <c r="G115" s="163"/>
      <c r="H115" s="163"/>
      <c r="I115" s="164"/>
      <c r="J115" s="7">
        <v>232</v>
      </c>
      <c r="K115" s="16">
        <v>5</v>
      </c>
      <c r="L115" s="16">
        <v>3</v>
      </c>
      <c r="M115" s="32">
        <v>0</v>
      </c>
      <c r="N115" s="8">
        <v>0</v>
      </c>
      <c r="O115" s="63">
        <f>O116</f>
        <v>2795342.06</v>
      </c>
      <c r="P115" s="63">
        <f>P118</f>
        <v>2180734</v>
      </c>
      <c r="Q115" s="64">
        <f>Q116</f>
        <v>2406734</v>
      </c>
    </row>
    <row r="116" spans="1:17" ht="61.8" customHeight="1">
      <c r="A116" s="17"/>
      <c r="B116" s="9"/>
      <c r="C116" s="156" t="s">
        <v>71</v>
      </c>
      <c r="D116" s="173"/>
      <c r="E116" s="173"/>
      <c r="F116" s="173"/>
      <c r="G116" s="173"/>
      <c r="H116" s="173"/>
      <c r="I116" s="174"/>
      <c r="J116" s="7">
        <v>232</v>
      </c>
      <c r="K116" s="16">
        <v>5</v>
      </c>
      <c r="L116" s="16">
        <v>3</v>
      </c>
      <c r="M116" s="98">
        <v>6200000000</v>
      </c>
      <c r="N116" s="8">
        <v>0</v>
      </c>
      <c r="O116" s="63">
        <f>O118</f>
        <v>2795342.06</v>
      </c>
      <c r="P116" s="63">
        <f t="shared" ref="P116:Q116" si="40">P118</f>
        <v>2180734</v>
      </c>
      <c r="Q116" s="63">
        <f t="shared" si="40"/>
        <v>2406734</v>
      </c>
    </row>
    <row r="117" spans="1:17" ht="23.4" customHeight="1">
      <c r="A117" s="97"/>
      <c r="B117" s="9"/>
      <c r="C117" s="156" t="s">
        <v>72</v>
      </c>
      <c r="D117" s="157"/>
      <c r="E117" s="157"/>
      <c r="F117" s="157"/>
      <c r="G117" s="157"/>
      <c r="H117" s="157"/>
      <c r="I117" s="158"/>
      <c r="J117" s="7">
        <v>232</v>
      </c>
      <c r="K117" s="16">
        <v>5</v>
      </c>
      <c r="L117" s="16">
        <v>3</v>
      </c>
      <c r="M117" s="99">
        <v>6240000000</v>
      </c>
      <c r="N117" s="8">
        <v>0</v>
      </c>
      <c r="O117" s="63">
        <f>O118</f>
        <v>2795342.06</v>
      </c>
      <c r="P117" s="63">
        <f t="shared" ref="P117:Q117" si="41">P116</f>
        <v>2180734</v>
      </c>
      <c r="Q117" s="63">
        <f t="shared" si="41"/>
        <v>2406734</v>
      </c>
    </row>
    <row r="118" spans="1:17" ht="31.8" customHeight="1">
      <c r="A118" s="17"/>
      <c r="B118" s="9"/>
      <c r="C118" s="234" t="s">
        <v>61</v>
      </c>
      <c r="D118" s="235"/>
      <c r="E118" s="235"/>
      <c r="F118" s="235"/>
      <c r="G118" s="235"/>
      <c r="H118" s="235"/>
      <c r="I118" s="236"/>
      <c r="J118" s="7">
        <v>232</v>
      </c>
      <c r="K118" s="16">
        <v>5</v>
      </c>
      <c r="L118" s="16">
        <v>3</v>
      </c>
      <c r="M118" s="101">
        <v>6240300000</v>
      </c>
      <c r="N118" s="8">
        <v>0</v>
      </c>
      <c r="O118" s="63">
        <f>O119</f>
        <v>2795342.06</v>
      </c>
      <c r="P118" s="63">
        <f t="shared" ref="P118:Q118" si="42">P119</f>
        <v>2180734</v>
      </c>
      <c r="Q118" s="63">
        <f t="shared" si="42"/>
        <v>2406734</v>
      </c>
    </row>
    <row r="119" spans="1:17" ht="27" customHeight="1">
      <c r="A119" s="17"/>
      <c r="B119" s="9"/>
      <c r="C119" s="18"/>
      <c r="D119" s="39"/>
      <c r="E119" s="189" t="s">
        <v>62</v>
      </c>
      <c r="F119" s="190"/>
      <c r="G119" s="190"/>
      <c r="H119" s="190"/>
      <c r="I119" s="191"/>
      <c r="J119" s="10">
        <v>232</v>
      </c>
      <c r="K119" s="15">
        <v>5</v>
      </c>
      <c r="L119" s="15">
        <v>3</v>
      </c>
      <c r="M119" s="33">
        <v>6240395310</v>
      </c>
      <c r="N119" s="11">
        <v>0</v>
      </c>
      <c r="O119" s="65">
        <f t="shared" ref="O119:Q120" si="43">O120</f>
        <v>2795342.06</v>
      </c>
      <c r="P119" s="65">
        <f t="shared" si="43"/>
        <v>2180734</v>
      </c>
      <c r="Q119" s="66">
        <f t="shared" si="43"/>
        <v>2406734</v>
      </c>
    </row>
    <row r="120" spans="1:17" ht="31.2" customHeight="1">
      <c r="A120" s="17"/>
      <c r="B120" s="9"/>
      <c r="C120" s="18"/>
      <c r="D120" s="19"/>
      <c r="E120" s="19"/>
      <c r="F120" s="172" t="s">
        <v>29</v>
      </c>
      <c r="G120" s="172"/>
      <c r="H120" s="172"/>
      <c r="I120" s="172"/>
      <c r="J120" s="10">
        <v>232</v>
      </c>
      <c r="K120" s="15">
        <v>5</v>
      </c>
      <c r="L120" s="15">
        <v>3</v>
      </c>
      <c r="M120" s="33">
        <v>6240395310</v>
      </c>
      <c r="N120" s="11" t="s">
        <v>1</v>
      </c>
      <c r="O120" s="65">
        <f>O121</f>
        <v>2795342.06</v>
      </c>
      <c r="P120" s="65">
        <f t="shared" si="43"/>
        <v>2180734</v>
      </c>
      <c r="Q120" s="65">
        <f t="shared" si="43"/>
        <v>2406734</v>
      </c>
    </row>
    <row r="121" spans="1:17" ht="24" customHeight="1">
      <c r="A121" s="17"/>
      <c r="B121" s="9"/>
      <c r="C121" s="18"/>
      <c r="D121" s="19"/>
      <c r="E121" s="19"/>
      <c r="F121" s="175" t="s">
        <v>44</v>
      </c>
      <c r="G121" s="175"/>
      <c r="H121" s="175"/>
      <c r="I121" s="175"/>
      <c r="J121" s="10">
        <v>232</v>
      </c>
      <c r="K121" s="15">
        <v>5</v>
      </c>
      <c r="L121" s="15">
        <v>3</v>
      </c>
      <c r="M121" s="33">
        <v>6240395310</v>
      </c>
      <c r="N121" s="11">
        <v>244</v>
      </c>
      <c r="O121" s="65">
        <v>2795342.06</v>
      </c>
      <c r="P121" s="65">
        <v>2180734</v>
      </c>
      <c r="Q121" s="66">
        <v>2406734</v>
      </c>
    </row>
    <row r="122" spans="1:17" ht="15" customHeight="1">
      <c r="A122" s="231" t="s">
        <v>33</v>
      </c>
      <c r="B122" s="232"/>
      <c r="C122" s="232"/>
      <c r="D122" s="232"/>
      <c r="E122" s="232"/>
      <c r="F122" s="232"/>
      <c r="G122" s="232"/>
      <c r="H122" s="232"/>
      <c r="I122" s="233"/>
      <c r="J122" s="7">
        <v>232</v>
      </c>
      <c r="K122" s="28">
        <v>8</v>
      </c>
      <c r="L122" s="28">
        <v>0</v>
      </c>
      <c r="M122" s="36">
        <v>0</v>
      </c>
      <c r="N122" s="29">
        <v>0</v>
      </c>
      <c r="O122" s="69">
        <f t="shared" ref="O122:Q123" si="44">O123</f>
        <v>7269600</v>
      </c>
      <c r="P122" s="69">
        <f t="shared" si="44"/>
        <v>7069600</v>
      </c>
      <c r="Q122" s="70">
        <f t="shared" si="44"/>
        <v>7069600</v>
      </c>
    </row>
    <row r="123" spans="1:17" ht="15" customHeight="1">
      <c r="A123" s="30"/>
      <c r="B123" s="31"/>
      <c r="C123" s="208" t="s">
        <v>4</v>
      </c>
      <c r="D123" s="209"/>
      <c r="E123" s="209"/>
      <c r="F123" s="209"/>
      <c r="G123" s="209"/>
      <c r="H123" s="209"/>
      <c r="I123" s="210"/>
      <c r="J123" s="7">
        <v>232</v>
      </c>
      <c r="K123" s="28">
        <v>8</v>
      </c>
      <c r="L123" s="28">
        <v>1</v>
      </c>
      <c r="M123" s="36">
        <v>0</v>
      </c>
      <c r="N123" s="29">
        <v>0</v>
      </c>
      <c r="O123" s="69">
        <f t="shared" si="44"/>
        <v>7269600</v>
      </c>
      <c r="P123" s="69">
        <f t="shared" si="44"/>
        <v>7069600</v>
      </c>
      <c r="Q123" s="70">
        <f t="shared" si="44"/>
        <v>7069600</v>
      </c>
    </row>
    <row r="124" spans="1:17" ht="61.2" customHeight="1">
      <c r="A124" s="30"/>
      <c r="B124" s="31"/>
      <c r="C124" s="219" t="s">
        <v>71</v>
      </c>
      <c r="D124" s="220"/>
      <c r="E124" s="220"/>
      <c r="F124" s="220"/>
      <c r="G124" s="220"/>
      <c r="H124" s="220"/>
      <c r="I124" s="221"/>
      <c r="J124" s="7">
        <v>232</v>
      </c>
      <c r="K124" s="28">
        <v>8</v>
      </c>
      <c r="L124" s="28">
        <v>1</v>
      </c>
      <c r="M124" s="36">
        <v>6200000000</v>
      </c>
      <c r="N124" s="29">
        <v>0</v>
      </c>
      <c r="O124" s="69">
        <f t="shared" ref="O124:P124" si="45">O126</f>
        <v>7269600</v>
      </c>
      <c r="P124" s="69">
        <f t="shared" si="45"/>
        <v>7069600</v>
      </c>
      <c r="Q124" s="69">
        <f>Q126</f>
        <v>7069600</v>
      </c>
    </row>
    <row r="125" spans="1:17" ht="24.6" customHeight="1">
      <c r="A125" s="30"/>
      <c r="B125" s="107"/>
      <c r="C125" s="156" t="s">
        <v>72</v>
      </c>
      <c r="D125" s="157"/>
      <c r="E125" s="157"/>
      <c r="F125" s="157"/>
      <c r="G125" s="157"/>
      <c r="H125" s="157"/>
      <c r="I125" s="158"/>
      <c r="J125" s="7">
        <v>232</v>
      </c>
      <c r="K125" s="16">
        <v>8</v>
      </c>
      <c r="L125" s="16">
        <v>1</v>
      </c>
      <c r="M125" s="99">
        <v>6240000000</v>
      </c>
      <c r="N125" s="8">
        <v>0</v>
      </c>
      <c r="O125" s="69">
        <f>O126</f>
        <v>7269600</v>
      </c>
      <c r="P125" s="69">
        <f t="shared" ref="P125:Q125" si="46">P126</f>
        <v>7069600</v>
      </c>
      <c r="Q125" s="69">
        <f t="shared" si="46"/>
        <v>7069600</v>
      </c>
    </row>
    <row r="126" spans="1:17" ht="30.6" customHeight="1">
      <c r="A126" s="17"/>
      <c r="B126" s="9"/>
      <c r="C126" s="189" t="s">
        <v>81</v>
      </c>
      <c r="D126" s="190"/>
      <c r="E126" s="190"/>
      <c r="F126" s="190"/>
      <c r="G126" s="190"/>
      <c r="H126" s="190"/>
      <c r="I126" s="191"/>
      <c r="J126" s="10">
        <v>232</v>
      </c>
      <c r="K126" s="15">
        <v>8</v>
      </c>
      <c r="L126" s="15">
        <v>1</v>
      </c>
      <c r="M126" s="86">
        <v>6240400000</v>
      </c>
      <c r="N126" s="11">
        <v>0</v>
      </c>
      <c r="O126" s="65">
        <f>O127+O132+O136+O129</f>
        <v>7269600</v>
      </c>
      <c r="P126" s="65">
        <f>P132+P127+P136</f>
        <v>7069600</v>
      </c>
      <c r="Q126" s="65">
        <f>Q127+Q132+Q136</f>
        <v>7069600</v>
      </c>
    </row>
    <row r="127" spans="1:17" ht="73.2" customHeight="1">
      <c r="A127" s="17"/>
      <c r="B127" s="9"/>
      <c r="C127" s="189" t="s">
        <v>86</v>
      </c>
      <c r="D127" s="190"/>
      <c r="E127" s="190"/>
      <c r="F127" s="190"/>
      <c r="G127" s="190"/>
      <c r="H127" s="190"/>
      <c r="I127" s="191"/>
      <c r="J127" s="10">
        <v>232</v>
      </c>
      <c r="K127" s="15">
        <v>8</v>
      </c>
      <c r="L127" s="15">
        <v>1</v>
      </c>
      <c r="M127" s="86" t="s">
        <v>85</v>
      </c>
      <c r="N127" s="27">
        <v>0</v>
      </c>
      <c r="O127" s="67">
        <f>O128</f>
        <v>5030800</v>
      </c>
      <c r="P127" s="65">
        <f>P128</f>
        <v>6169600</v>
      </c>
      <c r="Q127" s="65">
        <f>Q128</f>
        <v>6169600</v>
      </c>
    </row>
    <row r="128" spans="1:17" ht="16.2" customHeight="1">
      <c r="A128" s="17"/>
      <c r="B128" s="9"/>
      <c r="C128" s="18"/>
      <c r="D128" s="159" t="s">
        <v>3</v>
      </c>
      <c r="E128" s="160"/>
      <c r="F128" s="160"/>
      <c r="G128" s="160"/>
      <c r="H128" s="160"/>
      <c r="I128" s="161"/>
      <c r="J128" s="10">
        <v>232</v>
      </c>
      <c r="K128" s="15">
        <v>8</v>
      </c>
      <c r="L128" s="15">
        <v>1</v>
      </c>
      <c r="M128" s="86" t="s">
        <v>85</v>
      </c>
      <c r="N128" s="11">
        <v>540</v>
      </c>
      <c r="O128" s="65">
        <v>5030800</v>
      </c>
      <c r="P128" s="65">
        <v>6169600</v>
      </c>
      <c r="Q128" s="65">
        <v>6169600</v>
      </c>
    </row>
    <row r="129" spans="1:17" ht="16.2" customHeight="1">
      <c r="A129" s="125"/>
      <c r="B129" s="9"/>
      <c r="C129" s="159" t="s">
        <v>75</v>
      </c>
      <c r="D129" s="160"/>
      <c r="E129" s="160"/>
      <c r="F129" s="160"/>
      <c r="G129" s="160"/>
      <c r="H129" s="160"/>
      <c r="I129" s="161"/>
      <c r="J129" s="10">
        <v>232</v>
      </c>
      <c r="K129" s="15">
        <v>8</v>
      </c>
      <c r="L129" s="15">
        <v>1</v>
      </c>
      <c r="M129" s="33">
        <v>6240495110</v>
      </c>
      <c r="N129" s="11">
        <v>0</v>
      </c>
      <c r="O129" s="65">
        <f>O130</f>
        <v>0</v>
      </c>
      <c r="P129" s="65">
        <f t="shared" ref="P129:Q129" si="47">P130</f>
        <v>0</v>
      </c>
      <c r="Q129" s="65">
        <f t="shared" si="47"/>
        <v>0</v>
      </c>
    </row>
    <row r="130" spans="1:17" ht="28.8" customHeight="1">
      <c r="A130" s="125"/>
      <c r="B130" s="9"/>
      <c r="C130" s="128"/>
      <c r="D130" s="160" t="s">
        <v>29</v>
      </c>
      <c r="E130" s="160"/>
      <c r="F130" s="160"/>
      <c r="G130" s="160"/>
      <c r="H130" s="160"/>
      <c r="I130" s="161"/>
      <c r="J130" s="10">
        <v>232</v>
      </c>
      <c r="K130" s="15">
        <v>8</v>
      </c>
      <c r="L130" s="15">
        <v>1</v>
      </c>
      <c r="M130" s="33">
        <v>6240495110</v>
      </c>
      <c r="N130" s="11">
        <v>240</v>
      </c>
      <c r="O130" s="65">
        <f>O131</f>
        <v>0</v>
      </c>
      <c r="P130" s="65">
        <v>0</v>
      </c>
      <c r="Q130" s="65">
        <v>0</v>
      </c>
    </row>
    <row r="131" spans="1:17" ht="16.2" customHeight="1">
      <c r="A131" s="125"/>
      <c r="B131" s="9"/>
      <c r="C131" s="128"/>
      <c r="D131" s="160" t="s">
        <v>44</v>
      </c>
      <c r="E131" s="160"/>
      <c r="F131" s="160"/>
      <c r="G131" s="160"/>
      <c r="H131" s="160"/>
      <c r="I131" s="161"/>
      <c r="J131" s="10">
        <v>232</v>
      </c>
      <c r="K131" s="15">
        <v>8</v>
      </c>
      <c r="L131" s="15">
        <v>1</v>
      </c>
      <c r="M131" s="33">
        <v>6240495110</v>
      </c>
      <c r="N131" s="27">
        <v>244</v>
      </c>
      <c r="O131" s="65">
        <v>0</v>
      </c>
      <c r="P131" s="65">
        <v>0</v>
      </c>
      <c r="Q131" s="65">
        <v>0</v>
      </c>
    </row>
    <row r="132" spans="1:17" ht="30" customHeight="1">
      <c r="A132" s="17"/>
      <c r="B132" s="9"/>
      <c r="C132" s="159" t="s">
        <v>66</v>
      </c>
      <c r="D132" s="160"/>
      <c r="E132" s="160"/>
      <c r="F132" s="160"/>
      <c r="G132" s="160"/>
      <c r="H132" s="160"/>
      <c r="I132" s="161"/>
      <c r="J132" s="10">
        <v>232</v>
      </c>
      <c r="K132" s="15">
        <v>8</v>
      </c>
      <c r="L132" s="15">
        <v>1</v>
      </c>
      <c r="M132" s="33">
        <v>6240495220</v>
      </c>
      <c r="N132" s="11">
        <v>0</v>
      </c>
      <c r="O132" s="65">
        <f>O133</f>
        <v>1100000</v>
      </c>
      <c r="P132" s="65">
        <f>P133</f>
        <v>900000</v>
      </c>
      <c r="Q132" s="66">
        <f>Q133</f>
        <v>900000</v>
      </c>
    </row>
    <row r="133" spans="1:17" ht="28.2" customHeight="1">
      <c r="A133" s="47" t="s">
        <v>45</v>
      </c>
      <c r="B133" s="9"/>
      <c r="C133" s="46"/>
      <c r="D133" s="45"/>
      <c r="E133" s="45"/>
      <c r="F133" s="211" t="s">
        <v>29</v>
      </c>
      <c r="G133" s="165"/>
      <c r="H133" s="165"/>
      <c r="I133" s="166"/>
      <c r="J133" s="10">
        <v>232</v>
      </c>
      <c r="K133" s="15">
        <v>8</v>
      </c>
      <c r="L133" s="15">
        <v>1</v>
      </c>
      <c r="M133" s="33">
        <v>6240495220</v>
      </c>
      <c r="N133" s="11">
        <v>240</v>
      </c>
      <c r="O133" s="65">
        <f>O134+O135</f>
        <v>1100000</v>
      </c>
      <c r="P133" s="65">
        <f>P134+P135</f>
        <v>900000</v>
      </c>
      <c r="Q133" s="65">
        <f>Q134+Q135</f>
        <v>900000</v>
      </c>
    </row>
    <row r="134" spans="1:17" ht="21" customHeight="1">
      <c r="A134" s="17"/>
      <c r="B134" s="9"/>
      <c r="C134" s="18"/>
      <c r="D134" s="19"/>
      <c r="E134" s="19"/>
      <c r="F134" s="175" t="s">
        <v>44</v>
      </c>
      <c r="G134" s="175"/>
      <c r="H134" s="175"/>
      <c r="I134" s="175"/>
      <c r="J134" s="10">
        <v>232</v>
      </c>
      <c r="K134" s="26">
        <v>8</v>
      </c>
      <c r="L134" s="26">
        <v>1</v>
      </c>
      <c r="M134" s="33">
        <v>6240495220</v>
      </c>
      <c r="N134" s="27">
        <v>244</v>
      </c>
      <c r="O134" s="67">
        <v>300000</v>
      </c>
      <c r="P134" s="67">
        <v>100000</v>
      </c>
      <c r="Q134" s="68">
        <v>100000</v>
      </c>
    </row>
    <row r="135" spans="1:17" ht="16.8" customHeight="1">
      <c r="A135" s="17"/>
      <c r="B135" s="9"/>
      <c r="C135" s="18"/>
      <c r="D135" s="19"/>
      <c r="E135" s="19"/>
      <c r="F135" s="211" t="s">
        <v>45</v>
      </c>
      <c r="G135" s="165"/>
      <c r="H135" s="165"/>
      <c r="I135" s="166"/>
      <c r="J135" s="10">
        <v>232</v>
      </c>
      <c r="K135" s="26">
        <v>8</v>
      </c>
      <c r="L135" s="26">
        <v>1</v>
      </c>
      <c r="M135" s="33">
        <v>6240495220</v>
      </c>
      <c r="N135" s="27">
        <v>247</v>
      </c>
      <c r="O135" s="67">
        <v>800000</v>
      </c>
      <c r="P135" s="67">
        <v>800000</v>
      </c>
      <c r="Q135" s="67">
        <v>800000</v>
      </c>
    </row>
    <row r="136" spans="1:17" ht="42.6" customHeight="1">
      <c r="A136" s="54"/>
      <c r="B136" s="9"/>
      <c r="C136" s="159" t="s">
        <v>84</v>
      </c>
      <c r="D136" s="160"/>
      <c r="E136" s="160"/>
      <c r="F136" s="160"/>
      <c r="G136" s="160"/>
      <c r="H136" s="160"/>
      <c r="I136" s="161"/>
      <c r="J136" s="10">
        <v>232</v>
      </c>
      <c r="K136" s="15">
        <v>8</v>
      </c>
      <c r="L136" s="15">
        <v>1</v>
      </c>
      <c r="M136" s="86" t="s">
        <v>83</v>
      </c>
      <c r="N136" s="11">
        <v>0</v>
      </c>
      <c r="O136" s="65">
        <f>O137</f>
        <v>1138800</v>
      </c>
      <c r="P136" s="65">
        <f>P137</f>
        <v>0</v>
      </c>
      <c r="Q136" s="65">
        <f>Q137</f>
        <v>0</v>
      </c>
    </row>
    <row r="137" spans="1:17" ht="21" customHeight="1">
      <c r="A137" s="54"/>
      <c r="B137" s="9"/>
      <c r="C137" s="53"/>
      <c r="D137" s="52"/>
      <c r="E137" s="52"/>
      <c r="F137" s="195" t="s">
        <v>3</v>
      </c>
      <c r="G137" s="196"/>
      <c r="H137" s="196"/>
      <c r="I137" s="212"/>
      <c r="J137" s="10">
        <v>232</v>
      </c>
      <c r="K137" s="15">
        <v>8</v>
      </c>
      <c r="L137" s="15">
        <v>1</v>
      </c>
      <c r="M137" s="148" t="s">
        <v>83</v>
      </c>
      <c r="N137" s="11">
        <v>540</v>
      </c>
      <c r="O137" s="65">
        <v>1138800</v>
      </c>
      <c r="P137" s="65">
        <v>0</v>
      </c>
      <c r="Q137" s="65">
        <v>0</v>
      </c>
    </row>
    <row r="138" spans="1:17" ht="14.4" customHeight="1">
      <c r="A138" s="127"/>
      <c r="B138" s="222" t="s">
        <v>35</v>
      </c>
      <c r="C138" s="222"/>
      <c r="D138" s="222"/>
      <c r="E138" s="222"/>
      <c r="F138" s="222"/>
      <c r="G138" s="222"/>
      <c r="H138" s="222"/>
      <c r="I138" s="223"/>
      <c r="J138" s="7">
        <v>232</v>
      </c>
      <c r="K138" s="16">
        <v>10</v>
      </c>
      <c r="L138" s="16">
        <v>0</v>
      </c>
      <c r="M138" s="32">
        <v>0</v>
      </c>
      <c r="N138" s="8">
        <v>0</v>
      </c>
      <c r="O138" s="63">
        <f>O139</f>
        <v>60000</v>
      </c>
      <c r="P138" s="63">
        <f t="shared" ref="P138:Q138" si="48">P139</f>
        <v>60000</v>
      </c>
      <c r="Q138" s="63">
        <f t="shared" si="48"/>
        <v>60000</v>
      </c>
    </row>
    <row r="139" spans="1:17" ht="18.600000000000001" customHeight="1">
      <c r="A139" s="127"/>
      <c r="B139" s="130"/>
      <c r="C139" s="157" t="s">
        <v>40</v>
      </c>
      <c r="D139" s="157"/>
      <c r="E139" s="157"/>
      <c r="F139" s="157"/>
      <c r="G139" s="157"/>
      <c r="H139" s="157"/>
      <c r="I139" s="158"/>
      <c r="J139" s="7">
        <v>232</v>
      </c>
      <c r="K139" s="16">
        <v>10</v>
      </c>
      <c r="L139" s="16">
        <v>1</v>
      </c>
      <c r="M139" s="32">
        <v>0</v>
      </c>
      <c r="N139" s="8">
        <v>0</v>
      </c>
      <c r="O139" s="63">
        <f t="shared" ref="O139:Q145" si="49">O140</f>
        <v>60000</v>
      </c>
      <c r="P139" s="63">
        <f t="shared" ref="P139:Q139" si="50">P140</f>
        <v>60000</v>
      </c>
      <c r="Q139" s="63">
        <f t="shared" si="50"/>
        <v>60000</v>
      </c>
    </row>
    <row r="140" spans="1:17" ht="58.8" customHeight="1">
      <c r="A140" s="127"/>
      <c r="B140" s="124"/>
      <c r="C140" s="219" t="s">
        <v>71</v>
      </c>
      <c r="D140" s="220"/>
      <c r="E140" s="220"/>
      <c r="F140" s="220"/>
      <c r="G140" s="220"/>
      <c r="H140" s="220"/>
      <c r="I140" s="221"/>
      <c r="J140" s="7">
        <v>232</v>
      </c>
      <c r="K140" s="16">
        <v>10</v>
      </c>
      <c r="L140" s="16">
        <v>1</v>
      </c>
      <c r="M140" s="32">
        <v>6200000000</v>
      </c>
      <c r="N140" s="8">
        <v>0</v>
      </c>
      <c r="O140" s="63">
        <f t="shared" si="49"/>
        <v>60000</v>
      </c>
      <c r="P140" s="63">
        <f t="shared" si="49"/>
        <v>60000</v>
      </c>
      <c r="Q140" s="63">
        <f t="shared" si="49"/>
        <v>60000</v>
      </c>
    </row>
    <row r="141" spans="1:17" ht="21" customHeight="1">
      <c r="A141" s="127"/>
      <c r="B141" s="124"/>
      <c r="C141" s="156" t="s">
        <v>72</v>
      </c>
      <c r="D141" s="157"/>
      <c r="E141" s="157"/>
      <c r="F141" s="157"/>
      <c r="G141" s="157"/>
      <c r="H141" s="157"/>
      <c r="I141" s="158"/>
      <c r="J141" s="7">
        <v>232</v>
      </c>
      <c r="K141" s="16">
        <v>10</v>
      </c>
      <c r="L141" s="16">
        <v>1</v>
      </c>
      <c r="M141" s="99">
        <v>6240000000</v>
      </c>
      <c r="N141" s="8">
        <v>0</v>
      </c>
      <c r="O141" s="63">
        <f t="shared" si="49"/>
        <v>60000</v>
      </c>
      <c r="P141" s="63">
        <f t="shared" si="49"/>
        <v>60000</v>
      </c>
      <c r="Q141" s="63">
        <f t="shared" si="49"/>
        <v>60000</v>
      </c>
    </row>
    <row r="142" spans="1:17" ht="27" customHeight="1">
      <c r="A142" s="127"/>
      <c r="B142" s="124"/>
      <c r="C142" s="160" t="s">
        <v>57</v>
      </c>
      <c r="D142" s="160"/>
      <c r="E142" s="160"/>
      <c r="F142" s="160"/>
      <c r="G142" s="160"/>
      <c r="H142" s="160"/>
      <c r="I142" s="161"/>
      <c r="J142" s="7">
        <v>232</v>
      </c>
      <c r="K142" s="15">
        <v>10</v>
      </c>
      <c r="L142" s="15">
        <v>1</v>
      </c>
      <c r="M142" s="33">
        <v>6240500000</v>
      </c>
      <c r="N142" s="11">
        <v>0</v>
      </c>
      <c r="O142" s="65">
        <f t="shared" si="49"/>
        <v>60000</v>
      </c>
      <c r="P142" s="65">
        <f t="shared" ref="P142:Q142" si="51">P143</f>
        <v>60000</v>
      </c>
      <c r="Q142" s="65">
        <f t="shared" si="51"/>
        <v>60000</v>
      </c>
    </row>
    <row r="143" spans="1:17" ht="30.6" customHeight="1">
      <c r="A143" s="127"/>
      <c r="B143" s="124"/>
      <c r="C143" s="160" t="s">
        <v>76</v>
      </c>
      <c r="D143" s="160"/>
      <c r="E143" s="160"/>
      <c r="F143" s="160"/>
      <c r="G143" s="160"/>
      <c r="H143" s="160"/>
      <c r="I143" s="161"/>
      <c r="J143" s="7">
        <v>232</v>
      </c>
      <c r="K143" s="15">
        <v>10</v>
      </c>
      <c r="L143" s="15">
        <v>1</v>
      </c>
      <c r="M143" s="33">
        <v>6240525050</v>
      </c>
      <c r="N143" s="11">
        <v>0</v>
      </c>
      <c r="O143" s="65">
        <f t="shared" si="49"/>
        <v>60000</v>
      </c>
      <c r="P143" s="65">
        <f t="shared" ref="P143:Q143" si="52">P144</f>
        <v>60000</v>
      </c>
      <c r="Q143" s="65">
        <f t="shared" si="52"/>
        <v>60000</v>
      </c>
    </row>
    <row r="144" spans="1:17" ht="16.2" customHeight="1">
      <c r="A144" s="127"/>
      <c r="B144" s="124"/>
      <c r="C144" s="160" t="s">
        <v>77</v>
      </c>
      <c r="D144" s="160"/>
      <c r="E144" s="160"/>
      <c r="F144" s="160"/>
      <c r="G144" s="160"/>
      <c r="H144" s="160"/>
      <c r="I144" s="161"/>
      <c r="J144" s="7">
        <v>232</v>
      </c>
      <c r="K144" s="15">
        <v>10</v>
      </c>
      <c r="L144" s="15">
        <v>1</v>
      </c>
      <c r="M144" s="33">
        <v>6240525050</v>
      </c>
      <c r="N144" s="11">
        <v>300</v>
      </c>
      <c r="O144" s="65">
        <f t="shared" si="49"/>
        <v>60000</v>
      </c>
      <c r="P144" s="65">
        <f t="shared" ref="P144:Q144" si="53">P145</f>
        <v>60000</v>
      </c>
      <c r="Q144" s="65">
        <f t="shared" si="53"/>
        <v>60000</v>
      </c>
    </row>
    <row r="145" spans="1:17" ht="16.8" customHeight="1">
      <c r="A145" s="127"/>
      <c r="B145" s="124"/>
      <c r="C145" s="160" t="s">
        <v>37</v>
      </c>
      <c r="D145" s="160"/>
      <c r="E145" s="160"/>
      <c r="F145" s="160"/>
      <c r="G145" s="160"/>
      <c r="H145" s="160"/>
      <c r="I145" s="161"/>
      <c r="J145" s="7">
        <v>232</v>
      </c>
      <c r="K145" s="15">
        <v>10</v>
      </c>
      <c r="L145" s="15">
        <v>1</v>
      </c>
      <c r="M145" s="33">
        <v>6240525050</v>
      </c>
      <c r="N145" s="11">
        <v>310</v>
      </c>
      <c r="O145" s="65">
        <f t="shared" si="49"/>
        <v>60000</v>
      </c>
      <c r="P145" s="65">
        <f>P146</f>
        <v>60000</v>
      </c>
      <c r="Q145" s="65">
        <f>Q146</f>
        <v>60000</v>
      </c>
    </row>
    <row r="146" spans="1:17" ht="21" customHeight="1">
      <c r="A146" s="127"/>
      <c r="B146" s="124"/>
      <c r="C146" s="160" t="s">
        <v>38</v>
      </c>
      <c r="D146" s="160"/>
      <c r="E146" s="160"/>
      <c r="F146" s="160"/>
      <c r="G146" s="160"/>
      <c r="H146" s="160"/>
      <c r="I146" s="161"/>
      <c r="J146" s="7">
        <v>232</v>
      </c>
      <c r="K146" s="15">
        <v>10</v>
      </c>
      <c r="L146" s="15">
        <v>1</v>
      </c>
      <c r="M146" s="33">
        <v>6240525050</v>
      </c>
      <c r="N146" s="11">
        <v>312</v>
      </c>
      <c r="O146" s="65">
        <v>60000</v>
      </c>
      <c r="P146" s="65">
        <v>60000</v>
      </c>
      <c r="Q146" s="65">
        <v>60000</v>
      </c>
    </row>
    <row r="147" spans="1:17" ht="23.25" customHeight="1">
      <c r="A147" s="216" t="s">
        <v>25</v>
      </c>
      <c r="B147" s="217"/>
      <c r="C147" s="217"/>
      <c r="D147" s="217"/>
      <c r="E147" s="217"/>
      <c r="F147" s="217"/>
      <c r="G147" s="217"/>
      <c r="H147" s="217"/>
      <c r="I147" s="218"/>
      <c r="J147" s="7">
        <v>232</v>
      </c>
      <c r="K147" s="16">
        <v>11</v>
      </c>
      <c r="L147" s="16">
        <v>0</v>
      </c>
      <c r="M147" s="32">
        <v>0</v>
      </c>
      <c r="N147" s="8">
        <v>0</v>
      </c>
      <c r="O147" s="63">
        <f t="shared" ref="O147:Q147" si="54">O148</f>
        <v>50000</v>
      </c>
      <c r="P147" s="63">
        <f t="shared" si="54"/>
        <v>50000</v>
      </c>
      <c r="Q147" s="64">
        <f t="shared" si="54"/>
        <v>50000</v>
      </c>
    </row>
    <row r="148" spans="1:17" ht="18" customHeight="1">
      <c r="A148" s="97"/>
      <c r="B148" s="9"/>
      <c r="C148" s="156" t="s">
        <v>26</v>
      </c>
      <c r="D148" s="157"/>
      <c r="E148" s="157"/>
      <c r="F148" s="157"/>
      <c r="G148" s="157"/>
      <c r="H148" s="157"/>
      <c r="I148" s="158"/>
      <c r="J148" s="7">
        <v>232</v>
      </c>
      <c r="K148" s="16">
        <v>11</v>
      </c>
      <c r="L148" s="16">
        <v>1</v>
      </c>
      <c r="M148" s="32">
        <v>0</v>
      </c>
      <c r="N148" s="8">
        <v>0</v>
      </c>
      <c r="O148" s="63">
        <f>O151</f>
        <v>50000</v>
      </c>
      <c r="P148" s="63">
        <f>P151</f>
        <v>50000</v>
      </c>
      <c r="Q148" s="64">
        <f>Q151</f>
        <v>50000</v>
      </c>
    </row>
    <row r="149" spans="1:17" ht="60.6" customHeight="1">
      <c r="A149" s="97"/>
      <c r="B149" s="9"/>
      <c r="C149" s="156" t="s">
        <v>71</v>
      </c>
      <c r="D149" s="157"/>
      <c r="E149" s="157"/>
      <c r="F149" s="157"/>
      <c r="G149" s="157"/>
      <c r="H149" s="157"/>
      <c r="I149" s="158"/>
      <c r="J149" s="7">
        <v>232</v>
      </c>
      <c r="K149" s="16">
        <v>11</v>
      </c>
      <c r="L149" s="16">
        <v>1</v>
      </c>
      <c r="M149" s="32">
        <v>6200000000</v>
      </c>
      <c r="N149" s="8">
        <v>0</v>
      </c>
      <c r="O149" s="63">
        <f t="shared" ref="O149:Q149" si="55">O151</f>
        <v>50000</v>
      </c>
      <c r="P149" s="63">
        <f t="shared" si="55"/>
        <v>50000</v>
      </c>
      <c r="Q149" s="64">
        <f t="shared" si="55"/>
        <v>50000</v>
      </c>
    </row>
    <row r="150" spans="1:17" ht="21.6" customHeight="1">
      <c r="A150" s="97"/>
      <c r="B150" s="9"/>
      <c r="C150" s="156" t="s">
        <v>72</v>
      </c>
      <c r="D150" s="157"/>
      <c r="E150" s="157"/>
      <c r="F150" s="157"/>
      <c r="G150" s="157"/>
      <c r="H150" s="157"/>
      <c r="I150" s="158"/>
      <c r="J150" s="7">
        <v>232</v>
      </c>
      <c r="K150" s="16">
        <v>11</v>
      </c>
      <c r="L150" s="16">
        <v>1</v>
      </c>
      <c r="M150" s="99">
        <v>6240000000</v>
      </c>
      <c r="N150" s="8">
        <v>0</v>
      </c>
      <c r="O150" s="63">
        <f>O151</f>
        <v>50000</v>
      </c>
      <c r="P150" s="63">
        <f t="shared" ref="P150:Q150" si="56">P151</f>
        <v>50000</v>
      </c>
      <c r="Q150" s="63">
        <f t="shared" si="56"/>
        <v>50000</v>
      </c>
    </row>
    <row r="151" spans="1:17" ht="28.2" customHeight="1">
      <c r="A151" s="44"/>
      <c r="B151" s="9"/>
      <c r="C151" s="213" t="s">
        <v>81</v>
      </c>
      <c r="D151" s="214"/>
      <c r="E151" s="214"/>
      <c r="F151" s="214"/>
      <c r="G151" s="214"/>
      <c r="H151" s="214"/>
      <c r="I151" s="215"/>
      <c r="J151" s="10">
        <v>232</v>
      </c>
      <c r="K151" s="15">
        <v>11</v>
      </c>
      <c r="L151" s="15">
        <v>1</v>
      </c>
      <c r="M151" s="86">
        <v>6240400000</v>
      </c>
      <c r="N151" s="11">
        <v>0</v>
      </c>
      <c r="O151" s="65">
        <f>O152</f>
        <v>50000</v>
      </c>
      <c r="P151" s="65">
        <f>P152</f>
        <v>50000</v>
      </c>
      <c r="Q151" s="66">
        <f>Q152</f>
        <v>50000</v>
      </c>
    </row>
    <row r="152" spans="1:17" ht="22.2" customHeight="1">
      <c r="A152" s="44"/>
      <c r="B152" s="9"/>
      <c r="C152" s="213" t="s">
        <v>67</v>
      </c>
      <c r="D152" s="214"/>
      <c r="E152" s="214"/>
      <c r="F152" s="214"/>
      <c r="G152" s="214"/>
      <c r="H152" s="214"/>
      <c r="I152" s="215"/>
      <c r="J152" s="10">
        <v>232</v>
      </c>
      <c r="K152" s="15">
        <v>11</v>
      </c>
      <c r="L152" s="15">
        <v>1</v>
      </c>
      <c r="M152" s="33">
        <v>6240495240</v>
      </c>
      <c r="N152" s="11">
        <v>0</v>
      </c>
      <c r="O152" s="65">
        <f t="shared" ref="O152:Q152" si="57">O153</f>
        <v>50000</v>
      </c>
      <c r="P152" s="65">
        <f t="shared" si="57"/>
        <v>50000</v>
      </c>
      <c r="Q152" s="66">
        <f t="shared" si="57"/>
        <v>50000</v>
      </c>
    </row>
    <row r="153" spans="1:17" ht="34.200000000000003" customHeight="1">
      <c r="A153" s="44"/>
      <c r="B153" s="9"/>
      <c r="C153" s="43"/>
      <c r="D153" s="42"/>
      <c r="E153" s="42"/>
      <c r="F153" s="175" t="s">
        <v>29</v>
      </c>
      <c r="G153" s="175"/>
      <c r="H153" s="175"/>
      <c r="I153" s="175"/>
      <c r="J153" s="10">
        <v>232</v>
      </c>
      <c r="K153" s="15">
        <v>11</v>
      </c>
      <c r="L153" s="15">
        <v>1</v>
      </c>
      <c r="M153" s="33">
        <v>6240495240</v>
      </c>
      <c r="N153" s="11">
        <v>240</v>
      </c>
      <c r="O153" s="65">
        <f>O154</f>
        <v>50000</v>
      </c>
      <c r="P153" s="65">
        <f>P154</f>
        <v>50000</v>
      </c>
      <c r="Q153" s="66">
        <f>Q154</f>
        <v>50000</v>
      </c>
    </row>
    <row r="154" spans="1:17" ht="22.8" customHeight="1">
      <c r="A154" s="44"/>
      <c r="B154" s="9"/>
      <c r="C154" s="43"/>
      <c r="D154" s="42"/>
      <c r="E154" s="42"/>
      <c r="F154" s="175" t="s">
        <v>44</v>
      </c>
      <c r="G154" s="175"/>
      <c r="H154" s="175"/>
      <c r="I154" s="175"/>
      <c r="J154" s="10">
        <v>232</v>
      </c>
      <c r="K154" s="15">
        <v>11</v>
      </c>
      <c r="L154" s="15">
        <v>1</v>
      </c>
      <c r="M154" s="33">
        <v>6240495240</v>
      </c>
      <c r="N154" s="11">
        <v>244</v>
      </c>
      <c r="O154" s="65">
        <v>50000</v>
      </c>
      <c r="P154" s="65">
        <v>50000</v>
      </c>
      <c r="Q154" s="66">
        <v>50000</v>
      </c>
    </row>
    <row r="155" spans="1:17" s="37" customFormat="1" ht="16.2" customHeight="1">
      <c r="A155" s="38"/>
      <c r="B155" s="205" t="s">
        <v>34</v>
      </c>
      <c r="C155" s="206"/>
      <c r="D155" s="206"/>
      <c r="E155" s="206"/>
      <c r="F155" s="206"/>
      <c r="G155" s="206"/>
      <c r="H155" s="206"/>
      <c r="I155" s="207"/>
      <c r="J155" s="108" t="s">
        <v>73</v>
      </c>
      <c r="K155" s="109" t="s">
        <v>73</v>
      </c>
      <c r="L155" s="110" t="s">
        <v>73</v>
      </c>
      <c r="M155" s="111" t="s">
        <v>73</v>
      </c>
      <c r="N155" s="110" t="s">
        <v>73</v>
      </c>
      <c r="O155" s="71">
        <f>O10+O55+O66+O82+O122+O102+O147+O138</f>
        <v>27489071.59</v>
      </c>
      <c r="P155" s="71">
        <f>P10+P55+P66+P82+P122+P102+P147+P138+P8</f>
        <v>17590300</v>
      </c>
      <c r="Q155" s="71">
        <f>Q10+Q55+Q66+Q82+Q122+Q102+Q147+Q138+Q8</f>
        <v>18021700</v>
      </c>
    </row>
  </sheetData>
  <mergeCells count="153">
    <mergeCell ref="A122:I122"/>
    <mergeCell ref="F120:I120"/>
    <mergeCell ref="C115:I115"/>
    <mergeCell ref="C117:I117"/>
    <mergeCell ref="C109:I109"/>
    <mergeCell ref="C110:I110"/>
    <mergeCell ref="C111:I111"/>
    <mergeCell ref="C112:I112"/>
    <mergeCell ref="C113:I113"/>
    <mergeCell ref="F121:I121"/>
    <mergeCell ref="C118:I118"/>
    <mergeCell ref="C116:I116"/>
    <mergeCell ref="C69:I69"/>
    <mergeCell ref="F114:I114"/>
    <mergeCell ref="C77:I77"/>
    <mergeCell ref="C84:I84"/>
    <mergeCell ref="C78:I78"/>
    <mergeCell ref="D79:I79"/>
    <mergeCell ref="F72:I72"/>
    <mergeCell ref="F101:I101"/>
    <mergeCell ref="C71:I71"/>
    <mergeCell ref="F107:I107"/>
    <mergeCell ref="C91:I91"/>
    <mergeCell ref="F93:I93"/>
    <mergeCell ref="F92:I92"/>
    <mergeCell ref="C95:I95"/>
    <mergeCell ref="D96:I96"/>
    <mergeCell ref="C85:I85"/>
    <mergeCell ref="C87:I87"/>
    <mergeCell ref="F73:I73"/>
    <mergeCell ref="E106:I106"/>
    <mergeCell ref="C75:I75"/>
    <mergeCell ref="F100:I100"/>
    <mergeCell ref="C70:I70"/>
    <mergeCell ref="F108:I108"/>
    <mergeCell ref="B138:I138"/>
    <mergeCell ref="C139:I139"/>
    <mergeCell ref="C140:I140"/>
    <mergeCell ref="C21:I21"/>
    <mergeCell ref="D104:I104"/>
    <mergeCell ref="A102:I102"/>
    <mergeCell ref="F98:I98"/>
    <mergeCell ref="D105:I105"/>
    <mergeCell ref="F34:I34"/>
    <mergeCell ref="E23:I23"/>
    <mergeCell ref="C38:I38"/>
    <mergeCell ref="C49:I49"/>
    <mergeCell ref="C42:I42"/>
    <mergeCell ref="C43:I43"/>
    <mergeCell ref="F54:I54"/>
    <mergeCell ref="A55:I55"/>
    <mergeCell ref="A66:I66"/>
    <mergeCell ref="C48:I48"/>
    <mergeCell ref="C36:I36"/>
    <mergeCell ref="F74:I74"/>
    <mergeCell ref="F88:I88"/>
    <mergeCell ref="F80:I80"/>
    <mergeCell ref="F30:I30"/>
    <mergeCell ref="C60:I60"/>
    <mergeCell ref="B155:I155"/>
    <mergeCell ref="C123:I123"/>
    <mergeCell ref="F134:I134"/>
    <mergeCell ref="F135:I135"/>
    <mergeCell ref="F137:I137"/>
    <mergeCell ref="C152:I152"/>
    <mergeCell ref="F153:I153"/>
    <mergeCell ref="F154:I154"/>
    <mergeCell ref="C151:I151"/>
    <mergeCell ref="C149:I149"/>
    <mergeCell ref="C136:I136"/>
    <mergeCell ref="F133:I133"/>
    <mergeCell ref="A147:I147"/>
    <mergeCell ref="C148:I148"/>
    <mergeCell ref="C125:I125"/>
    <mergeCell ref="C150:I150"/>
    <mergeCell ref="C124:I124"/>
    <mergeCell ref="C126:I126"/>
    <mergeCell ref="C129:I129"/>
    <mergeCell ref="D130:I130"/>
    <mergeCell ref="C132:I132"/>
    <mergeCell ref="D128:I128"/>
    <mergeCell ref="D131:I131"/>
    <mergeCell ref="C127:I127"/>
    <mergeCell ref="A9:I9"/>
    <mergeCell ref="C13:I13"/>
    <mergeCell ref="F41:I41"/>
    <mergeCell ref="C47:I47"/>
    <mergeCell ref="E52:I52"/>
    <mergeCell ref="F24:I24"/>
    <mergeCell ref="D22:I22"/>
    <mergeCell ref="F25:I25"/>
    <mergeCell ref="F27:I27"/>
    <mergeCell ref="F28:I28"/>
    <mergeCell ref="C50:I50"/>
    <mergeCell ref="C37:I37"/>
    <mergeCell ref="C39:I39"/>
    <mergeCell ref="C51:I51"/>
    <mergeCell ref="C11:I11"/>
    <mergeCell ref="F18:I18"/>
    <mergeCell ref="D14:I14"/>
    <mergeCell ref="F31:I31"/>
    <mergeCell ref="F32:I32"/>
    <mergeCell ref="F40:I40"/>
    <mergeCell ref="C45:I45"/>
    <mergeCell ref="F26:I26"/>
    <mergeCell ref="C143:I143"/>
    <mergeCell ref="C144:I144"/>
    <mergeCell ref="C146:I146"/>
    <mergeCell ref="C145:I145"/>
    <mergeCell ref="C67:I67"/>
    <mergeCell ref="F65:I65"/>
    <mergeCell ref="F61:I61"/>
    <mergeCell ref="C56:I56"/>
    <mergeCell ref="C68:I68"/>
    <mergeCell ref="F64:I64"/>
    <mergeCell ref="F62:I62"/>
    <mergeCell ref="F63:I63"/>
    <mergeCell ref="F81:I81"/>
    <mergeCell ref="C58:I58"/>
    <mergeCell ref="C103:I103"/>
    <mergeCell ref="E89:I89"/>
    <mergeCell ref="E97:I97"/>
    <mergeCell ref="E119:I119"/>
    <mergeCell ref="C86:I86"/>
    <mergeCell ref="C59:I59"/>
    <mergeCell ref="F99:I99"/>
    <mergeCell ref="C94:I94"/>
    <mergeCell ref="C141:I141"/>
    <mergeCell ref="C142:I142"/>
    <mergeCell ref="M1:Q1"/>
    <mergeCell ref="M2:Q2"/>
    <mergeCell ref="M3:Q3"/>
    <mergeCell ref="C12:I12"/>
    <mergeCell ref="F53:I53"/>
    <mergeCell ref="C83:I83"/>
    <mergeCell ref="F90:I90"/>
    <mergeCell ref="C76:I76"/>
    <mergeCell ref="A82:I82"/>
    <mergeCell ref="F35:I35"/>
    <mergeCell ref="C20:I20"/>
    <mergeCell ref="F17:I17"/>
    <mergeCell ref="C57:I57"/>
    <mergeCell ref="A4:Q5"/>
    <mergeCell ref="F16:I16"/>
    <mergeCell ref="C19:I19"/>
    <mergeCell ref="A7:I7"/>
    <mergeCell ref="A10:I10"/>
    <mergeCell ref="E15:I15"/>
    <mergeCell ref="F29:I29"/>
    <mergeCell ref="A8:I8"/>
    <mergeCell ref="C46:I46"/>
    <mergeCell ref="F33:I33"/>
    <mergeCell ref="C44:I44"/>
  </mergeCells>
  <phoneticPr fontId="0" type="noConversion"/>
  <pageMargins left="0.53" right="0.11811023622047245" top="0.74803149606299213" bottom="0.48" header="0.31496062992125984" footer="0.31496062992125984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FO13</dc:creator>
  <cp:lastModifiedBy>Lenovo</cp:lastModifiedBy>
  <cp:lastPrinted>2023-12-15T04:21:45Z</cp:lastPrinted>
  <dcterms:created xsi:type="dcterms:W3CDTF">2014-11-25T05:49:02Z</dcterms:created>
  <dcterms:modified xsi:type="dcterms:W3CDTF">2024-03-28T07:14:29Z</dcterms:modified>
</cp:coreProperties>
</file>