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9440" windowHeight="11760"/>
  </bookViews>
  <sheets>
    <sheet name="приложение 5" sheetId="3" r:id="rId1"/>
  </sheets>
  <calcPr calcId="125725"/>
</workbook>
</file>

<file path=xl/calcChain.xml><?xml version="1.0" encoding="utf-8"?>
<calcChain xmlns="http://schemas.openxmlformats.org/spreadsheetml/2006/main">
  <c r="O116" i="3"/>
  <c r="P22"/>
  <c r="Q22"/>
  <c r="O22"/>
  <c r="P23"/>
  <c r="Q23"/>
  <c r="O23"/>
  <c r="P30"/>
  <c r="Q30"/>
  <c r="O30"/>
  <c r="P33"/>
  <c r="Q33"/>
  <c r="O33"/>
  <c r="P71" l="1"/>
  <c r="Q71"/>
  <c r="P108"/>
  <c r="P107" s="1"/>
  <c r="P106" s="1"/>
  <c r="P105" s="1"/>
  <c r="Q108"/>
  <c r="Q107" s="1"/>
  <c r="Q106" s="1"/>
  <c r="Q105" s="1"/>
  <c r="P109"/>
  <c r="Q109"/>
  <c r="O107"/>
  <c r="O106" s="1"/>
  <c r="O105" s="1"/>
  <c r="O108"/>
  <c r="O109"/>
  <c r="P63"/>
  <c r="Q63"/>
  <c r="O63"/>
  <c r="Q153"/>
  <c r="Q152" s="1"/>
  <c r="Q151" s="1"/>
  <c r="Q150" s="1"/>
  <c r="Q149" s="1"/>
  <c r="Q148" s="1"/>
  <c r="P153"/>
  <c r="P152" s="1"/>
  <c r="P151" s="1"/>
  <c r="P150" s="1"/>
  <c r="O96"/>
  <c r="Q97"/>
  <c r="Q96" s="1"/>
  <c r="P97"/>
  <c r="P96" s="1"/>
  <c r="O97"/>
  <c r="O153"/>
  <c r="O152" s="1"/>
  <c r="O151" s="1"/>
  <c r="O150" s="1"/>
  <c r="O149" s="1"/>
  <c r="O148" s="1"/>
  <c r="O147" s="1"/>
  <c r="O146" s="1"/>
  <c r="P137"/>
  <c r="Q137"/>
  <c r="O138"/>
  <c r="O137" s="1"/>
  <c r="P90"/>
  <c r="Q90"/>
  <c r="O91"/>
  <c r="O90" s="1"/>
  <c r="P147" l="1"/>
  <c r="P146" s="1"/>
  <c r="P149"/>
  <c r="P148" s="1"/>
  <c r="Q147"/>
  <c r="Q146" s="1"/>
  <c r="P128"/>
  <c r="P127" s="1"/>
  <c r="Q128"/>
  <c r="Q127" s="1"/>
  <c r="O128"/>
  <c r="O127" s="1"/>
  <c r="P44" l="1"/>
  <c r="Q44"/>
  <c r="O44"/>
  <c r="P42" l="1"/>
  <c r="P41" s="1"/>
  <c r="P43"/>
  <c r="Q42"/>
  <c r="Q41" s="1"/>
  <c r="Q43"/>
  <c r="O42"/>
  <c r="O41" s="1"/>
  <c r="O43"/>
  <c r="Q87"/>
  <c r="P141"/>
  <c r="P120"/>
  <c r="P119" s="1"/>
  <c r="Q120"/>
  <c r="Q119" s="1"/>
  <c r="O120"/>
  <c r="O119" s="1"/>
  <c r="P24"/>
  <c r="Q24"/>
  <c r="O24"/>
  <c r="O27" l="1"/>
  <c r="Q141"/>
  <c r="Q140" s="1"/>
  <c r="P140"/>
  <c r="Q116"/>
  <c r="P116"/>
  <c r="Q125"/>
  <c r="O71"/>
  <c r="O141"/>
  <c r="O140" s="1"/>
  <c r="Q135"/>
  <c r="P135"/>
  <c r="O135"/>
  <c r="Q144" l="1"/>
  <c r="Q134" s="1"/>
  <c r="Q133" s="1"/>
  <c r="P144"/>
  <c r="P134" s="1"/>
  <c r="P133" s="1"/>
  <c r="O144"/>
  <c r="P87"/>
  <c r="O87"/>
  <c r="O86" s="1"/>
  <c r="Q27"/>
  <c r="P27"/>
  <c r="Q124"/>
  <c r="Q123" s="1"/>
  <c r="Q122" s="1"/>
  <c r="P125"/>
  <c r="P124" s="1"/>
  <c r="P123" s="1"/>
  <c r="P122" s="1"/>
  <c r="O125"/>
  <c r="O124" s="1"/>
  <c r="O123" s="1"/>
  <c r="O134" l="1"/>
  <c r="O133" s="1"/>
  <c r="O122"/>
  <c r="Q161"/>
  <c r="P161"/>
  <c r="O161"/>
  <c r="Q94"/>
  <c r="Q93" s="1"/>
  <c r="P94"/>
  <c r="P93" s="1"/>
  <c r="P20" l="1"/>
  <c r="Q20"/>
  <c r="O52" l="1"/>
  <c r="O51" s="1"/>
  <c r="O50" s="1"/>
  <c r="O49" s="1"/>
  <c r="O48" s="1"/>
  <c r="P52"/>
  <c r="P51" s="1"/>
  <c r="P50" s="1"/>
  <c r="P49" s="1"/>
  <c r="P48" s="1"/>
  <c r="Q52"/>
  <c r="Q51" s="1"/>
  <c r="Q50" s="1"/>
  <c r="Q49" s="1"/>
  <c r="Q48" s="1"/>
  <c r="Q79"/>
  <c r="Q78" s="1"/>
  <c r="Q77" s="1"/>
  <c r="Q76" s="1"/>
  <c r="P79"/>
  <c r="P78" s="1"/>
  <c r="P77" s="1"/>
  <c r="P76" s="1"/>
  <c r="O79"/>
  <c r="O78" s="1"/>
  <c r="O77" s="1"/>
  <c r="O76" s="1"/>
  <c r="O94"/>
  <c r="O93" s="1"/>
  <c r="O85" s="1"/>
  <c r="Q16"/>
  <c r="Q11" s="1"/>
  <c r="Q39"/>
  <c r="Q38" s="1"/>
  <c r="P16"/>
  <c r="P11" s="1"/>
  <c r="P39"/>
  <c r="P38" s="1"/>
  <c r="Q70"/>
  <c r="Q69" s="1"/>
  <c r="Q68" s="1"/>
  <c r="Q60"/>
  <c r="Q86"/>
  <c r="Q85" s="1"/>
  <c r="Q84" s="1"/>
  <c r="Q103"/>
  <c r="Q115"/>
  <c r="Q114" s="1"/>
  <c r="P70"/>
  <c r="P69" s="1"/>
  <c r="P68" s="1"/>
  <c r="P60"/>
  <c r="P86"/>
  <c r="P85" s="1"/>
  <c r="P84" s="1"/>
  <c r="P103"/>
  <c r="P115"/>
  <c r="P114" s="1"/>
  <c r="O115"/>
  <c r="O103"/>
  <c r="O60"/>
  <c r="O16"/>
  <c r="O11" s="1"/>
  <c r="O39"/>
  <c r="O38" s="1"/>
  <c r="O70"/>
  <c r="O69" s="1"/>
  <c r="O68" s="1"/>
  <c r="O114" l="1"/>
  <c r="O84"/>
  <c r="Q36"/>
  <c r="Q35" s="1"/>
  <c r="Q37"/>
  <c r="O36"/>
  <c r="O35" s="1"/>
  <c r="O37"/>
  <c r="P36"/>
  <c r="P35" s="1"/>
  <c r="P37"/>
  <c r="Q112"/>
  <c r="P112"/>
  <c r="P113" s="1"/>
  <c r="P102"/>
  <c r="P101" s="1"/>
  <c r="P100" s="1"/>
  <c r="Q102"/>
  <c r="Q101" s="1"/>
  <c r="Q100" s="1"/>
  <c r="O102"/>
  <c r="O101" s="1"/>
  <c r="O100" s="1"/>
  <c r="Q47"/>
  <c r="Q46" s="1"/>
  <c r="P47"/>
  <c r="P46" s="1"/>
  <c r="O47"/>
  <c r="O46" s="1"/>
  <c r="Q59"/>
  <c r="Q132"/>
  <c r="Q131" s="1"/>
  <c r="Q130" s="1"/>
  <c r="O132"/>
  <c r="O131" s="1"/>
  <c r="O130" s="1"/>
  <c r="P15"/>
  <c r="P14" s="1"/>
  <c r="O82"/>
  <c r="O81" s="1"/>
  <c r="O54"/>
  <c r="P54"/>
  <c r="O55"/>
  <c r="Q58"/>
  <c r="O59"/>
  <c r="P58"/>
  <c r="O15"/>
  <c r="O14" s="1"/>
  <c r="O58"/>
  <c r="P59"/>
  <c r="P55"/>
  <c r="O66"/>
  <c r="O67"/>
  <c r="P132"/>
  <c r="P131" s="1"/>
  <c r="P130" s="1"/>
  <c r="P66"/>
  <c r="P67"/>
  <c r="Q82"/>
  <c r="Q81" s="1"/>
  <c r="Q83"/>
  <c r="O75"/>
  <c r="O74"/>
  <c r="P111"/>
  <c r="P82"/>
  <c r="P81" s="1"/>
  <c r="P83"/>
  <c r="Q66"/>
  <c r="Q67"/>
  <c r="P75"/>
  <c r="P74"/>
  <c r="Q75"/>
  <c r="Q74"/>
  <c r="Q15"/>
  <c r="Q14" s="1"/>
  <c r="O112" l="1"/>
  <c r="O111" s="1"/>
  <c r="O99" s="1"/>
  <c r="O113"/>
  <c r="Q56"/>
  <c r="Q55" s="1"/>
  <c r="Q54" s="1"/>
  <c r="Q57"/>
  <c r="P56"/>
  <c r="P57"/>
  <c r="O12"/>
  <c r="O13"/>
  <c r="Q19"/>
  <c r="Q10" s="1"/>
  <c r="Q21"/>
  <c r="O56"/>
  <c r="O57"/>
  <c r="Q12"/>
  <c r="Q13"/>
  <c r="P12"/>
  <c r="P13"/>
  <c r="Q111"/>
  <c r="Q99" s="1"/>
  <c r="Q113"/>
  <c r="P99"/>
  <c r="O83"/>
  <c r="Q65"/>
  <c r="P65"/>
  <c r="O65"/>
  <c r="O21" l="1"/>
  <c r="O20"/>
  <c r="O19" s="1"/>
  <c r="O10" s="1"/>
  <c r="P19"/>
  <c r="P10" s="1"/>
  <c r="P21"/>
  <c r="P160"/>
  <c r="P159" s="1"/>
  <c r="P158" s="1"/>
  <c r="O160"/>
  <c r="O159" s="1"/>
  <c r="O158" s="1"/>
  <c r="Q160"/>
  <c r="Q159" s="1"/>
  <c r="Q158" s="1"/>
  <c r="O9" l="1"/>
  <c r="O156"/>
  <c r="O155" s="1"/>
  <c r="O163" s="1"/>
  <c r="O157"/>
  <c r="P157"/>
  <c r="P156"/>
  <c r="P155" s="1"/>
  <c r="P163" s="1"/>
  <c r="P9" s="1"/>
  <c r="Q157"/>
  <c r="Q156"/>
  <c r="Q155" s="1"/>
  <c r="Q163" s="1"/>
  <c r="Q9" s="1"/>
</calcChain>
</file>

<file path=xl/sharedStrings.xml><?xml version="1.0" encoding="utf-8"?>
<sst xmlns="http://schemas.openxmlformats.org/spreadsheetml/2006/main" count="215" uniqueCount="109">
  <si>
    <t/>
  </si>
  <si>
    <t>240</t>
  </si>
  <si>
    <t>Непрограммное направление расходов (непрограммные мероприятия)</t>
  </si>
  <si>
    <t>Иные межбюджетные трансферты</t>
  </si>
  <si>
    <t>Культура</t>
  </si>
  <si>
    <t>Благоустройство</t>
  </si>
  <si>
    <t>Жилищное хозяйство</t>
  </si>
  <si>
    <t>ЖИЛИЩНО-КОММУНАЛЬНОЕ ХОЗЯЙСТВО</t>
  </si>
  <si>
    <t>НАЦИОНАЛЬНАЯ ЭКОНОМИКА</t>
  </si>
  <si>
    <t>НАЦИОНАЛЬНАЯ БЕЗОПАСНОСТЬ И ПРАВООХРАНИТЕЛЬНАЯ ДЕЯТЕЛЬНОСТЬ</t>
  </si>
  <si>
    <t>120</t>
  </si>
  <si>
    <t>Расходы на выплаты персоналу государственных (муниципальных) органов</t>
  </si>
  <si>
    <t>Мобилизационная и вневойсковая подготовка</t>
  </si>
  <si>
    <t>НАЦИОНАЛЬНАЯ ОБОРОНА</t>
  </si>
  <si>
    <t>850</t>
  </si>
  <si>
    <t>Уплата налогов, сборов и иных платежей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</si>
  <si>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</si>
  <si>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Глава муниципального образования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</si>
  <si>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</si>
  <si>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</si>
  <si>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КВР</t>
  </si>
  <si>
    <t>КЦСР</t>
  </si>
  <si>
    <t>Наименование</t>
  </si>
  <si>
    <t>КВСР</t>
  </si>
  <si>
    <t>Исполнение обязательств по уплате взносов на капитальный ремонт в отношении помещений, собственниками которых являются органы местного самоуправления</t>
  </si>
  <si>
    <t>ФИЗИЧЕСКАЯ КУЛЬТУРА И СПОРТ</t>
  </si>
  <si>
    <t>Физическая культура</t>
  </si>
  <si>
    <t>Другие вопросы в области национальной безопасности и правоохранительной деятельности</t>
  </si>
  <si>
    <t>Меры поддержки добровольных народных дружин</t>
  </si>
  <si>
    <t>Иные закупки товаров, работ и услуг для обеспечения государственных (муниципальных) нужд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</si>
  <si>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</si>
  <si>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Дорожное хозяйство (дорожные фонды)</t>
  </si>
  <si>
    <t>Фонд оплаты труда государственных (муниципальных) органов</t>
  </si>
  <si>
    <t>КУЛЬТУРА, КИНЕМАТОГРАФИЯ</t>
  </si>
  <si>
    <t>ИТОГО ПО РАЗДЕЛАМ РАСХОДОВ</t>
  </si>
  <si>
    <t>СОЦИАЛЬНАЯ ПОЛИТИКА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</si>
  <si>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</si>
  <si>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Публичные нормативные социальные выплаты гражданам</t>
  </si>
  <si>
    <t>Иные пенсии, социальные доплаты к пенсиям</t>
  </si>
  <si>
    <t>Уплата иных платежей</t>
  </si>
  <si>
    <t>Пенсионное обеспечение</t>
  </si>
  <si>
    <t>Другие общегосударственные вопросы</t>
  </si>
  <si>
    <t>Иные бюджетные ассигнования</t>
  </si>
  <si>
    <t>Содержание и ремонт, капитальный ремонт автомобильных дорог общего пользования и искусственных сооружений на них</t>
  </si>
  <si>
    <t>Прочая закупка товаров, работ и услуг</t>
  </si>
  <si>
    <t>Закупка энергетических ресурсов</t>
  </si>
  <si>
    <t>Закупка энергетических ресурсов
Источник: https://www.budgetnik.ru/art/103870-kvr-247
Любое использование материалов допускается только при наличии гиперссылки.</t>
  </si>
  <si>
    <t>Резервные фонды</t>
  </si>
  <si>
    <t>Резервные средства</t>
  </si>
  <si>
    <t>Приложение № 5</t>
  </si>
  <si>
    <t>Уплата налога на имущество организаций и земельного налога</t>
  </si>
  <si>
    <t>Создание и использование средств резервного фонда администрации поселений Саракташского района</t>
  </si>
  <si>
    <t>Защита населения и территории от чрезвычайных ситуаций природного и техногенного характера, пожарная безопасность</t>
  </si>
  <si>
    <t>Капитальный ремонт и ремонт автомобильных дорог общего пользования населенных пунктов</t>
  </si>
  <si>
    <t>Осуществление первичного воинского учета органами местного самоуправления поселений, муниципальных и городских округов</t>
  </si>
  <si>
    <t>(рублей)</t>
  </si>
  <si>
    <t>Членские взносы в Совет (ассоциацию) муниципальных образований</t>
  </si>
  <si>
    <t xml:space="preserve">к решению Совета депутатов </t>
  </si>
  <si>
    <t>Комплекс процессных мероприятий «Обеспечение реализации программы»</t>
  </si>
  <si>
    <t>Комплекс процессных мероприятий «Безопасность»</t>
  </si>
  <si>
    <t>Мероприятия по обеспечению пожарной безопасности на территории муниципального образования поселения</t>
  </si>
  <si>
    <t>Комплекс процессных мероприятий «Развитие дорожного хозяйства»</t>
  </si>
  <si>
    <t>62402S0410</t>
  </si>
  <si>
    <t>Комплекс процессных мероприятий «Благоустройство территории Новочеркасского сельсовета»</t>
  </si>
  <si>
    <t>Мероприятия по благоустройству территории муниципального образования поселения</t>
  </si>
  <si>
    <t>Приоритетные проекты Оренбургской области</t>
  </si>
  <si>
    <t>Приоритетный проект «Вовлечение жителей муниципальных образований Оренбургской области в процесс выбора и реализации инициативных проектов»</t>
  </si>
  <si>
    <t>625П500000</t>
  </si>
  <si>
    <t>625П5S140В</t>
  </si>
  <si>
    <t>Мероприятия, направленные на развитие культуры на территории муниципального образования поселения</t>
  </si>
  <si>
    <t>Мероприятия в области физической культуры и спорта</t>
  </si>
  <si>
    <t>Обеспечение комплексного развития сельских территорий</t>
  </si>
  <si>
    <t>62403L5760</t>
  </si>
  <si>
    <t>РЗ</t>
  </si>
  <si>
    <t>ПР</t>
  </si>
  <si>
    <t>Администрация Новочеркасского сельсовета</t>
  </si>
  <si>
    <t>Муниципальная программа "Реализация муниципальной политики на территории муниципального образования Новочеркасский сельсовет Саракташского района Оренбургской области"</t>
  </si>
  <si>
    <t>Комплексы процессных мероприятий</t>
  </si>
  <si>
    <t>625П5И140В</t>
  </si>
  <si>
    <t>Мероприятия по завершению реализации инициативных проектов (благоустройство мест захоронения)</t>
  </si>
  <si>
    <t>X</t>
  </si>
  <si>
    <t>Условно утвержденные расходы</t>
  </si>
  <si>
    <t>Реализация инициативных проектов (благоустройство мест захоронения)</t>
  </si>
  <si>
    <t>Осуществление дорожной деятельности за счет дотации на выравнивание бюджетной обеспеченности муниципальных районов, распределяемой исходя из необходимости осуществления дорожной деятельности в отношении автомобильных дорог местного значения</t>
  </si>
  <si>
    <t>624029Д070</t>
  </si>
  <si>
    <t>Социально значимые мероприятия</t>
  </si>
  <si>
    <t>Предоставление пенсии за выслугу лет муниципальным служащим</t>
  </si>
  <si>
    <t>Социальное обеспечение и иные выплаты населению</t>
  </si>
  <si>
    <t>Центральный аппарат</t>
  </si>
  <si>
    <t>Руководство и управление в сфере установленных функций органов местного самоуправления</t>
  </si>
  <si>
    <t>Прочие непрограммные мероприятия</t>
  </si>
  <si>
    <t>Комплекс процессных мероприятий «Развитие культуры и спорта»</t>
  </si>
  <si>
    <t>62402S1320</t>
  </si>
  <si>
    <t>Осуществление дорожной деятельности</t>
  </si>
  <si>
    <t xml:space="preserve">Новочеркасского сельсовета от .11.2023 № </t>
  </si>
  <si>
    <t>Ведомственная структура расходов бюджета поселения на 2024 год и на плановый период 2025, 2026 годов</t>
  </si>
  <si>
    <t>62404Т0090</t>
  </si>
  <si>
    <t>Иные межбюджетные трансферты, передаваемые районному бюджету из бюджетов поселений на повышение заработной платы работников муниципальных учреждений культуры</t>
  </si>
  <si>
    <t>62404Т0080</t>
  </si>
  <si>
    <t>Иные межбюджетные трансферты, передаваемые районному бюджету из бюджетов поселений на финансовое обеспечение части полномочий по организации досуга и обеспечению жителей услугами организации культуры и библиотечного обслуживания</t>
  </si>
  <si>
    <t>62405Т0050</t>
  </si>
  <si>
    <t>Иные межбюджетные трансферты, передаваемые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внешнему муниципальному финансовому контролю</t>
  </si>
  <si>
    <t>Коммунальное хозяйство</t>
  </si>
  <si>
    <t xml:space="preserve">Иные межбюджетные трансферты </t>
  </si>
  <si>
    <t>Комплекс процессных мероприятий «Развитие коммунального хозяйства»</t>
  </si>
  <si>
    <t xml:space="preserve">Иные межбюджетные трансферты на осуществление части переданных полномочий по организации в границах поселения водоснабжения, водоотведения населения
</t>
  </si>
  <si>
    <t>62406Т0010</t>
  </si>
  <si>
    <t>62405Т0030</t>
  </si>
  <si>
    <t>Иные межбюджетные трансферты, передаваемые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осуществлению муниципального земельного контроля</t>
  </si>
</sst>
</file>

<file path=xl/styles.xml><?xml version="1.0" encoding="utf-8"?>
<styleSheet xmlns="http://schemas.openxmlformats.org/spreadsheetml/2006/main">
  <numFmts count="9">
    <numFmt numFmtId="164" formatCode="_-* #,##0.00_р_._-;\-* #,##0.00_р_._-;_-* &quot;-&quot;??_р_._-;_-@_-"/>
    <numFmt numFmtId="165" formatCode="#,##0.00;[Red]\-#,##0.00;0.00"/>
    <numFmt numFmtId="166" formatCode="000"/>
    <numFmt numFmtId="167" formatCode="00"/>
    <numFmt numFmtId="168" formatCode="0000"/>
    <numFmt numFmtId="169" formatCode="0000000000"/>
    <numFmt numFmtId="170" formatCode="0000000"/>
    <numFmt numFmtId="171" formatCode="#,##0.00\ _₽;[Red]#,##0.00\ _₽"/>
    <numFmt numFmtId="172" formatCode="0.00;[Red]0.00"/>
  </numFmts>
  <fonts count="20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1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2" fillId="0" borderId="0" applyFont="0" applyFill="0" applyBorder="0" applyAlignment="0" applyProtection="0"/>
  </cellStyleXfs>
  <cellXfs count="250">
    <xf numFmtId="0" fontId="0" fillId="0" borderId="0" xfId="0"/>
    <xf numFmtId="0" fontId="3" fillId="0" borderId="0" xfId="1" applyFont="1" applyAlignment="1" applyProtection="1">
      <alignment horizontal="justify" vertical="justify"/>
      <protection hidden="1"/>
    </xf>
    <xf numFmtId="0" fontId="4" fillId="0" borderId="0" xfId="1" applyNumberFormat="1" applyFont="1" applyFill="1" applyAlignment="1" applyProtection="1">
      <alignment horizontal="justify" vertical="justify"/>
      <protection hidden="1"/>
    </xf>
    <xf numFmtId="0" fontId="5" fillId="0" borderId="0" xfId="1" applyNumberFormat="1" applyFont="1" applyFill="1" applyAlignment="1" applyProtection="1">
      <alignment horizontal="centerContinuous"/>
      <protection hidden="1"/>
    </xf>
    <xf numFmtId="0" fontId="6" fillId="0" borderId="0" xfId="1" applyNumberFormat="1" applyFont="1" applyFill="1" applyAlignment="1" applyProtection="1">
      <alignment horizontal="centerContinuous"/>
      <protection hidden="1"/>
    </xf>
    <xf numFmtId="0" fontId="6" fillId="0" borderId="0" xfId="1" applyNumberFormat="1" applyFont="1" applyFill="1" applyAlignment="1" applyProtection="1">
      <alignment horizontal="centerContinuous" vertical="top"/>
      <protection hidden="1"/>
    </xf>
    <xf numFmtId="0" fontId="6" fillId="0" borderId="0" xfId="1" applyNumberFormat="1" applyFont="1" applyFill="1" applyAlignment="1" applyProtection="1">
      <alignment horizontal="right" vertical="top"/>
      <protection hidden="1"/>
    </xf>
    <xf numFmtId="166" fontId="7" fillId="0" borderId="1" xfId="1" applyNumberFormat="1" applyFont="1" applyFill="1" applyBorder="1" applyAlignment="1" applyProtection="1">
      <alignment wrapText="1"/>
      <protection hidden="1"/>
    </xf>
    <xf numFmtId="166" fontId="7" fillId="0" borderId="1" xfId="1" applyNumberFormat="1" applyFont="1" applyFill="1" applyBorder="1" applyAlignment="1" applyProtection="1">
      <alignment horizontal="right" wrapText="1"/>
      <protection hidden="1"/>
    </xf>
    <xf numFmtId="168" fontId="7" fillId="0" borderId="1" xfId="1" applyNumberFormat="1" applyFont="1" applyFill="1" applyBorder="1" applyAlignment="1" applyProtection="1">
      <alignment horizontal="justify" vertical="justify" wrapText="1"/>
      <protection hidden="1"/>
    </xf>
    <xf numFmtId="166" fontId="8" fillId="0" borderId="1" xfId="1" applyNumberFormat="1" applyFont="1" applyFill="1" applyBorder="1" applyAlignment="1" applyProtection="1">
      <alignment wrapText="1"/>
      <protection hidden="1"/>
    </xf>
    <xf numFmtId="166" fontId="8" fillId="0" borderId="1" xfId="1" applyNumberFormat="1" applyFont="1" applyFill="1" applyBorder="1" applyAlignment="1" applyProtection="1">
      <alignment horizontal="right" wrapText="1"/>
      <protection hidden="1"/>
    </xf>
    <xf numFmtId="166" fontId="7" fillId="0" borderId="2" xfId="1" applyNumberFormat="1" applyFont="1" applyFill="1" applyBorder="1" applyAlignment="1" applyProtection="1">
      <alignment horizontal="left" vertical="justify" wrapText="1"/>
      <protection hidden="1"/>
    </xf>
    <xf numFmtId="0" fontId="8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0" fillId="0" borderId="0" xfId="0" applyAlignment="1">
      <alignment horizontal="left"/>
    </xf>
    <xf numFmtId="167" fontId="8" fillId="0" borderId="1" xfId="1" applyNumberFormat="1" applyFont="1" applyFill="1" applyBorder="1" applyAlignment="1" applyProtection="1">
      <alignment wrapText="1"/>
      <protection hidden="1"/>
    </xf>
    <xf numFmtId="167" fontId="7" fillId="0" borderId="1" xfId="1" applyNumberFormat="1" applyFont="1" applyFill="1" applyBorder="1" applyAlignment="1" applyProtection="1">
      <alignment wrapText="1"/>
      <protection hidden="1"/>
    </xf>
    <xf numFmtId="166" fontId="7" fillId="0" borderId="2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8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0" fillId="0" borderId="0" xfId="0" applyFill="1"/>
    <xf numFmtId="168" fontId="7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7" fillId="0" borderId="3" xfId="1" applyNumberFormat="1" applyFont="1" applyFill="1" applyBorder="1" applyAlignment="1" applyProtection="1">
      <alignment horizontal="center" vertical="top" wrapText="1"/>
      <protection hidden="1"/>
    </xf>
    <xf numFmtId="0" fontId="7" fillId="0" borderId="3" xfId="1" applyNumberFormat="1" applyFont="1" applyFill="1" applyBorder="1" applyAlignment="1" applyProtection="1">
      <alignment horizontal="right" vertical="top" wrapText="1"/>
      <protection hidden="1"/>
    </xf>
    <xf numFmtId="0" fontId="7" fillId="0" borderId="3" xfId="1" applyNumberFormat="1" applyFont="1" applyFill="1" applyBorder="1" applyAlignment="1" applyProtection="1">
      <alignment horizontal="center" vertical="center" wrapText="1"/>
      <protection hidden="1"/>
    </xf>
    <xf numFmtId="167" fontId="8" fillId="2" borderId="1" xfId="1" applyNumberFormat="1" applyFont="1" applyFill="1" applyBorder="1" applyAlignment="1" applyProtection="1">
      <alignment wrapText="1"/>
      <protection hidden="1"/>
    </xf>
    <xf numFmtId="166" fontId="8" fillId="2" borderId="1" xfId="1" applyNumberFormat="1" applyFont="1" applyFill="1" applyBorder="1" applyAlignment="1" applyProtection="1">
      <alignment horizontal="right" wrapText="1"/>
      <protection hidden="1"/>
    </xf>
    <xf numFmtId="167" fontId="7" fillId="2" borderId="1" xfId="1" applyNumberFormat="1" applyFont="1" applyFill="1" applyBorder="1" applyAlignment="1" applyProtection="1">
      <alignment wrapText="1"/>
      <protection hidden="1"/>
    </xf>
    <xf numFmtId="166" fontId="7" fillId="2" borderId="1" xfId="1" applyNumberFormat="1" applyFont="1" applyFill="1" applyBorder="1" applyAlignment="1" applyProtection="1">
      <alignment horizontal="right" wrapText="1"/>
      <protection hidden="1"/>
    </xf>
    <xf numFmtId="166" fontId="7" fillId="2" borderId="2" xfId="1" applyNumberFormat="1" applyFont="1" applyFill="1" applyBorder="1" applyAlignment="1" applyProtection="1">
      <alignment horizontal="justify" vertical="justify" wrapText="1"/>
      <protection hidden="1"/>
    </xf>
    <xf numFmtId="168" fontId="7" fillId="2" borderId="1" xfId="1" applyNumberFormat="1" applyFont="1" applyFill="1" applyBorder="1" applyAlignment="1" applyProtection="1">
      <alignment horizontal="justify" vertical="justify" wrapText="1"/>
      <protection hidden="1"/>
    </xf>
    <xf numFmtId="169" fontId="7" fillId="0" borderId="1" xfId="1" applyNumberFormat="1" applyFont="1" applyFill="1" applyBorder="1" applyAlignment="1" applyProtection="1">
      <alignment horizontal="right"/>
      <protection hidden="1"/>
    </xf>
    <xf numFmtId="0" fontId="9" fillId="0" borderId="1" xfId="0" applyFont="1" applyBorder="1"/>
    <xf numFmtId="0" fontId="9" fillId="0" borderId="0" xfId="0" applyFont="1"/>
    <xf numFmtId="169" fontId="8" fillId="0" borderId="1" xfId="1" applyNumberFormat="1" applyFont="1" applyFill="1" applyBorder="1" applyAlignment="1" applyProtection="1">
      <alignment horizontal="right"/>
      <protection hidden="1"/>
    </xf>
    <xf numFmtId="169" fontId="7" fillId="2" borderId="1" xfId="1" applyNumberFormat="1" applyFont="1" applyFill="1" applyBorder="1" applyAlignment="1" applyProtection="1">
      <alignment horizontal="right"/>
      <protection hidden="1"/>
    </xf>
    <xf numFmtId="0" fontId="11" fillId="0" borderId="0" xfId="1" applyFont="1"/>
    <xf numFmtId="0" fontId="11" fillId="0" borderId="0" xfId="1" applyFont="1" applyAlignment="1" applyProtection="1">
      <alignment horizontal="justify" vertical="justify"/>
      <protection hidden="1"/>
    </xf>
    <xf numFmtId="170" fontId="8" fillId="0" borderId="1" xfId="1" applyNumberFormat="1" applyFont="1" applyFill="1" applyBorder="1" applyAlignment="1" applyProtection="1">
      <alignment horizontal="justify" vertical="justify" wrapText="1"/>
      <protection hidden="1"/>
    </xf>
    <xf numFmtId="166" fontId="7" fillId="0" borderId="8" xfId="1" applyNumberFormat="1" applyFont="1" applyFill="1" applyBorder="1" applyAlignment="1" applyProtection="1">
      <alignment horizontal="justify" vertical="justify" wrapText="1"/>
      <protection hidden="1"/>
    </xf>
    <xf numFmtId="169" fontId="13" fillId="0" borderId="1" xfId="0" applyNumberFormat="1" applyFont="1" applyBorder="1"/>
    <xf numFmtId="166" fontId="8" fillId="0" borderId="1" xfId="1" applyNumberFormat="1" applyFont="1" applyFill="1" applyBorder="1" applyAlignment="1" applyProtection="1">
      <alignment horizontal="right"/>
      <protection hidden="1"/>
    </xf>
    <xf numFmtId="0" fontId="8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7" fillId="0" borderId="1" xfId="1" applyNumberFormat="1" applyFont="1" applyFill="1" applyBorder="1" applyAlignment="1" applyProtection="1">
      <alignment horizontal="justify" vertical="justify" wrapText="1"/>
      <protection hidden="1"/>
    </xf>
    <xf numFmtId="166" fontId="7" fillId="0" borderId="2" xfId="1" applyNumberFormat="1" applyFont="1" applyFill="1" applyBorder="1" applyAlignment="1" applyProtection="1">
      <alignment horizontal="justify" vertical="justify" wrapText="1"/>
      <protection hidden="1"/>
    </xf>
    <xf numFmtId="0" fontId="8" fillId="0" borderId="1" xfId="1" applyNumberFormat="1" applyFont="1" applyFill="1" applyBorder="1" applyAlignment="1" applyProtection="1">
      <alignment horizontal="justify" vertical="justify" wrapText="1"/>
      <protection hidden="1"/>
    </xf>
    <xf numFmtId="166" fontId="7" fillId="0" borderId="8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1" xfId="1" applyNumberFormat="1" applyFont="1" applyFill="1" applyBorder="1" applyAlignment="1" applyProtection="1">
      <alignment horizontal="justify" vertical="justify" wrapText="1"/>
      <protection hidden="1"/>
    </xf>
    <xf numFmtId="166" fontId="7" fillId="0" borderId="2" xfId="1" applyNumberFormat="1" applyFont="1" applyFill="1" applyBorder="1" applyAlignment="1" applyProtection="1">
      <alignment horizontal="justify" vertical="justify" wrapText="1"/>
      <protection hidden="1"/>
    </xf>
    <xf numFmtId="167" fontId="8" fillId="0" borderId="6" xfId="1" applyNumberFormat="1" applyFont="1" applyFill="1" applyBorder="1" applyAlignment="1" applyProtection="1">
      <protection hidden="1"/>
    </xf>
    <xf numFmtId="0" fontId="15" fillId="0" borderId="6" xfId="0" applyFont="1" applyBorder="1" applyAlignment="1">
      <alignment horizontal="right"/>
    </xf>
    <xf numFmtId="0" fontId="8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8" fillId="0" borderId="1" xfId="1" applyNumberFormat="1" applyFont="1" applyFill="1" applyBorder="1" applyAlignment="1" applyProtection="1">
      <alignment horizontal="justify" vertical="justify" wrapText="1"/>
      <protection hidden="1"/>
    </xf>
    <xf numFmtId="166" fontId="7" fillId="0" borderId="8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8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1" xfId="1" applyNumberFormat="1" applyFont="1" applyFill="1" applyBorder="1" applyAlignment="1" applyProtection="1">
      <alignment horizontal="justify" vertical="justify" wrapText="1"/>
      <protection hidden="1"/>
    </xf>
    <xf numFmtId="166" fontId="7" fillId="0" borderId="1" xfId="1" applyNumberFormat="1" applyFont="1" applyFill="1" applyBorder="1" applyAlignment="1" applyProtection="1">
      <alignment horizontal="justify" vertical="justify" wrapText="1"/>
      <protection hidden="1"/>
    </xf>
    <xf numFmtId="166" fontId="7" fillId="0" borderId="11" xfId="1" applyNumberFormat="1" applyFont="1" applyFill="1" applyBorder="1" applyAlignment="1" applyProtection="1">
      <alignment horizontal="justify" vertical="justify" wrapText="1"/>
      <protection hidden="1"/>
    </xf>
    <xf numFmtId="168" fontId="7" fillId="0" borderId="12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12" xfId="1" applyNumberFormat="1" applyFont="1" applyFill="1" applyBorder="1" applyAlignment="1" applyProtection="1">
      <alignment horizontal="justify" vertical="justify" wrapText="1"/>
      <protection hidden="1"/>
    </xf>
    <xf numFmtId="0" fontId="8" fillId="0" borderId="12" xfId="1" applyNumberFormat="1" applyFont="1" applyFill="1" applyBorder="1" applyAlignment="1" applyProtection="1">
      <alignment horizontal="justify" vertical="justify" wrapText="1"/>
      <protection hidden="1"/>
    </xf>
    <xf numFmtId="0" fontId="8" fillId="0" borderId="12" xfId="1" applyNumberFormat="1" applyFont="1" applyFill="1" applyBorder="1" applyAlignment="1" applyProtection="1">
      <alignment horizontal="left" vertical="justify" wrapText="1"/>
      <protection hidden="1"/>
    </xf>
    <xf numFmtId="167" fontId="8" fillId="0" borderId="12" xfId="1" applyNumberFormat="1" applyFont="1" applyFill="1" applyBorder="1" applyAlignment="1" applyProtection="1">
      <alignment wrapText="1"/>
      <protection hidden="1"/>
    </xf>
    <xf numFmtId="166" fontId="8" fillId="0" borderId="12" xfId="1" applyNumberFormat="1" applyFont="1" applyFill="1" applyBorder="1" applyAlignment="1" applyProtection="1">
      <alignment horizontal="right" wrapText="1"/>
      <protection hidden="1"/>
    </xf>
    <xf numFmtId="0" fontId="2" fillId="0" borderId="0" xfId="1" applyFont="1" applyAlignment="1" applyProtection="1">
      <alignment horizontal="center"/>
      <protection hidden="1"/>
    </xf>
    <xf numFmtId="0" fontId="0" fillId="0" borderId="0" xfId="0" applyAlignment="1">
      <alignment horizontal="center"/>
    </xf>
    <xf numFmtId="165" fontId="7" fillId="0" borderId="1" xfId="1" applyNumberFormat="1" applyFont="1" applyFill="1" applyBorder="1" applyAlignment="1" applyProtection="1">
      <alignment horizontal="center"/>
      <protection hidden="1"/>
    </xf>
    <xf numFmtId="165" fontId="7" fillId="0" borderId="5" xfId="1" applyNumberFormat="1" applyFont="1" applyFill="1" applyBorder="1" applyAlignment="1" applyProtection="1">
      <alignment horizontal="center"/>
      <protection hidden="1"/>
    </xf>
    <xf numFmtId="165" fontId="8" fillId="0" borderId="1" xfId="1" applyNumberFormat="1" applyFont="1" applyFill="1" applyBorder="1" applyAlignment="1" applyProtection="1">
      <alignment horizontal="center"/>
      <protection hidden="1"/>
    </xf>
    <xf numFmtId="165" fontId="8" fillId="0" borderId="5" xfId="1" applyNumberFormat="1" applyFont="1" applyFill="1" applyBorder="1" applyAlignment="1" applyProtection="1">
      <alignment horizontal="center"/>
      <protection hidden="1"/>
    </xf>
    <xf numFmtId="165" fontId="8" fillId="2" borderId="1" xfId="1" applyNumberFormat="1" applyFont="1" applyFill="1" applyBorder="1" applyAlignment="1" applyProtection="1">
      <alignment horizontal="center"/>
      <protection hidden="1"/>
    </xf>
    <xf numFmtId="165" fontId="8" fillId="2" borderId="5" xfId="1" applyNumberFormat="1" applyFont="1" applyFill="1" applyBorder="1" applyAlignment="1" applyProtection="1">
      <alignment horizontal="center"/>
      <protection hidden="1"/>
    </xf>
    <xf numFmtId="165" fontId="7" fillId="2" borderId="1" xfId="1" applyNumberFormat="1" applyFont="1" applyFill="1" applyBorder="1" applyAlignment="1" applyProtection="1">
      <alignment horizontal="center"/>
      <protection hidden="1"/>
    </xf>
    <xf numFmtId="165" fontId="7" fillId="2" borderId="5" xfId="1" applyNumberFormat="1" applyFont="1" applyFill="1" applyBorder="1" applyAlignment="1" applyProtection="1">
      <alignment horizontal="center"/>
      <protection hidden="1"/>
    </xf>
    <xf numFmtId="164" fontId="7" fillId="0" borderId="1" xfId="2" applyFont="1" applyFill="1" applyBorder="1" applyAlignment="1" applyProtection="1">
      <alignment horizontal="center"/>
      <protection hidden="1"/>
    </xf>
    <xf numFmtId="166" fontId="7" fillId="0" borderId="2" xfId="1" applyNumberFormat="1" applyFont="1" applyFill="1" applyBorder="1" applyAlignment="1" applyProtection="1">
      <alignment horizontal="justify" vertical="justify" wrapText="1"/>
      <protection hidden="1"/>
    </xf>
    <xf numFmtId="0" fontId="8" fillId="0" borderId="1" xfId="1" applyNumberFormat="1" applyFont="1" applyFill="1" applyBorder="1" applyAlignment="1" applyProtection="1">
      <alignment horizontal="justify" vertical="justify" wrapText="1"/>
      <protection hidden="1"/>
    </xf>
    <xf numFmtId="166" fontId="7" fillId="0" borderId="8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1" xfId="1" applyNumberFormat="1" applyFont="1" applyFill="1" applyBorder="1" applyAlignment="1" applyProtection="1">
      <alignment horizontal="justify" vertical="justify" wrapText="1"/>
      <protection hidden="1"/>
    </xf>
    <xf numFmtId="166" fontId="7" fillId="0" borderId="2" xfId="1" applyNumberFormat="1" applyFont="1" applyFill="1" applyBorder="1" applyAlignment="1" applyProtection="1">
      <alignment horizontal="justify" vertical="justify" wrapText="1"/>
      <protection hidden="1"/>
    </xf>
    <xf numFmtId="166" fontId="7" fillId="3" borderId="2" xfId="1" applyNumberFormat="1" applyFont="1" applyFill="1" applyBorder="1" applyAlignment="1" applyProtection="1">
      <alignment horizontal="justify" vertical="justify" wrapText="1"/>
      <protection hidden="1"/>
    </xf>
    <xf numFmtId="168" fontId="7" fillId="3" borderId="1" xfId="1" applyNumberFormat="1" applyFont="1" applyFill="1" applyBorder="1" applyAlignment="1" applyProtection="1">
      <alignment horizontal="justify" vertical="justify" wrapText="1"/>
      <protection hidden="1"/>
    </xf>
    <xf numFmtId="0" fontId="7" fillId="3" borderId="1" xfId="1" applyNumberFormat="1" applyFont="1" applyFill="1" applyBorder="1" applyAlignment="1" applyProtection="1">
      <alignment horizontal="justify" vertical="justify" wrapText="1"/>
      <protection hidden="1"/>
    </xf>
    <xf numFmtId="166" fontId="8" fillId="3" borderId="1" xfId="1" applyNumberFormat="1" applyFont="1" applyFill="1" applyBorder="1" applyAlignment="1" applyProtection="1">
      <alignment wrapText="1"/>
      <protection hidden="1"/>
    </xf>
    <xf numFmtId="167" fontId="8" fillId="3" borderId="1" xfId="1" applyNumberFormat="1" applyFont="1" applyFill="1" applyBorder="1" applyAlignment="1" applyProtection="1">
      <alignment wrapText="1"/>
      <protection hidden="1"/>
    </xf>
    <xf numFmtId="0" fontId="9" fillId="3" borderId="1" xfId="0" applyFont="1" applyFill="1" applyBorder="1"/>
    <xf numFmtId="166" fontId="8" fillId="3" borderId="1" xfId="1" applyNumberFormat="1" applyFont="1" applyFill="1" applyBorder="1" applyAlignment="1" applyProtection="1">
      <alignment horizontal="right" wrapText="1"/>
      <protection hidden="1"/>
    </xf>
    <xf numFmtId="165" fontId="8" fillId="3" borderId="1" xfId="1" applyNumberFormat="1" applyFont="1" applyFill="1" applyBorder="1" applyAlignment="1" applyProtection="1">
      <alignment horizontal="center"/>
      <protection hidden="1"/>
    </xf>
    <xf numFmtId="165" fontId="8" fillId="3" borderId="5" xfId="1" applyNumberFormat="1" applyFont="1" applyFill="1" applyBorder="1" applyAlignment="1" applyProtection="1">
      <alignment horizontal="center"/>
      <protection hidden="1"/>
    </xf>
    <xf numFmtId="0" fontId="0" fillId="3" borderId="0" xfId="0" applyFill="1"/>
    <xf numFmtId="0" fontId="9" fillId="0" borderId="1" xfId="0" applyFont="1" applyBorder="1" applyAlignment="1">
      <alignment horizontal="right"/>
    </xf>
    <xf numFmtId="166" fontId="7" fillId="0" borderId="2" xfId="1" applyNumberFormat="1" applyFont="1" applyFill="1" applyBorder="1" applyAlignment="1" applyProtection="1">
      <alignment horizontal="justify" vertical="justify" wrapText="1"/>
      <protection hidden="1"/>
    </xf>
    <xf numFmtId="0" fontId="9" fillId="0" borderId="1" xfId="0" applyFont="1" applyFill="1" applyBorder="1"/>
    <xf numFmtId="166" fontId="7" fillId="0" borderId="8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1" xfId="1" applyNumberFormat="1" applyFont="1" applyFill="1" applyBorder="1" applyAlignment="1" applyProtection="1">
      <alignment horizontal="justify" vertical="justify" wrapText="1"/>
      <protection hidden="1"/>
    </xf>
    <xf numFmtId="166" fontId="7" fillId="0" borderId="2" xfId="1" applyNumberFormat="1" applyFont="1" applyFill="1" applyBorder="1" applyAlignment="1" applyProtection="1">
      <alignment horizontal="justify" vertical="justify" wrapText="1"/>
      <protection hidden="1"/>
    </xf>
    <xf numFmtId="0" fontId="8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1" xfId="1" applyNumberFormat="1" applyFont="1" applyFill="1" applyBorder="1" applyAlignment="1" applyProtection="1">
      <alignment horizontal="justify" vertical="justify" wrapText="1"/>
      <protection hidden="1"/>
    </xf>
    <xf numFmtId="166" fontId="7" fillId="0" borderId="8" xfId="1" applyNumberFormat="1" applyFont="1" applyFill="1" applyBorder="1" applyAlignment="1" applyProtection="1">
      <alignment horizontal="justify" vertical="justify" wrapText="1"/>
      <protection hidden="1"/>
    </xf>
    <xf numFmtId="166" fontId="7" fillId="3" borderId="8" xfId="1" applyNumberFormat="1" applyFont="1" applyFill="1" applyBorder="1" applyAlignment="1" applyProtection="1">
      <alignment horizontal="justify" vertical="justify" wrapText="1"/>
      <protection hidden="1"/>
    </xf>
    <xf numFmtId="167" fontId="7" fillId="3" borderId="1" xfId="1" applyNumberFormat="1" applyFont="1" applyFill="1" applyBorder="1" applyAlignment="1" applyProtection="1">
      <alignment wrapText="1"/>
      <protection hidden="1"/>
    </xf>
    <xf numFmtId="169" fontId="13" fillId="3" borderId="1" xfId="0" applyNumberFormat="1" applyFont="1" applyFill="1" applyBorder="1"/>
    <xf numFmtId="166" fontId="7" fillId="3" borderId="1" xfId="1" applyNumberFormat="1" applyFont="1" applyFill="1" applyBorder="1" applyAlignment="1" applyProtection="1">
      <alignment horizontal="right" wrapText="1"/>
      <protection hidden="1"/>
    </xf>
    <xf numFmtId="165" fontId="7" fillId="3" borderId="1" xfId="1" applyNumberFormat="1" applyFont="1" applyFill="1" applyBorder="1" applyAlignment="1" applyProtection="1">
      <alignment horizontal="center"/>
      <protection hidden="1"/>
    </xf>
    <xf numFmtId="0" fontId="9" fillId="0" borderId="6" xfId="0" applyFont="1" applyBorder="1" applyAlignment="1">
      <alignment horizontal="right"/>
    </xf>
    <xf numFmtId="166" fontId="7" fillId="0" borderId="8" xfId="1" applyNumberFormat="1" applyFont="1" applyFill="1" applyBorder="1" applyAlignment="1" applyProtection="1">
      <alignment horizontal="justify" vertical="justify" wrapText="1"/>
      <protection hidden="1"/>
    </xf>
    <xf numFmtId="166" fontId="7" fillId="0" borderId="2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3" fillId="0" borderId="1" xfId="0" applyFont="1" applyBorder="1" applyAlignment="1">
      <alignment horizontal="center"/>
    </xf>
    <xf numFmtId="0" fontId="13" fillId="3" borderId="1" xfId="0" applyFont="1" applyFill="1" applyBorder="1"/>
    <xf numFmtId="166" fontId="7" fillId="3" borderId="1" xfId="1" applyNumberFormat="1" applyFont="1" applyFill="1" applyBorder="1" applyAlignment="1" applyProtection="1">
      <alignment wrapText="1"/>
      <protection hidden="1"/>
    </xf>
    <xf numFmtId="0" fontId="13" fillId="0" borderId="1" xfId="0" applyFont="1" applyBorder="1"/>
    <xf numFmtId="0" fontId="13" fillId="0" borderId="1" xfId="0" applyFont="1" applyFill="1" applyBorder="1" applyAlignment="1">
      <alignment horizontal="right"/>
    </xf>
    <xf numFmtId="171" fontId="8" fillId="0" borderId="12" xfId="1" applyNumberFormat="1" applyFont="1" applyFill="1" applyBorder="1" applyAlignment="1" applyProtection="1">
      <alignment horizontal="center"/>
      <protection hidden="1"/>
    </xf>
    <xf numFmtId="171" fontId="8" fillId="0" borderId="13" xfId="1" applyNumberFormat="1" applyFont="1" applyFill="1" applyBorder="1" applyAlignment="1" applyProtection="1">
      <alignment horizontal="center"/>
      <protection hidden="1"/>
    </xf>
    <xf numFmtId="0" fontId="13" fillId="0" borderId="6" xfId="0" applyFont="1" applyBorder="1"/>
    <xf numFmtId="0" fontId="13" fillId="0" borderId="6" xfId="0" applyFont="1" applyBorder="1" applyAlignment="1">
      <alignment horizontal="right"/>
    </xf>
    <xf numFmtId="168" fontId="7" fillId="2" borderId="6" xfId="1" applyNumberFormat="1" applyFont="1" applyFill="1" applyBorder="1" applyAlignment="1" applyProtection="1">
      <alignment vertical="justify" wrapText="1"/>
      <protection hidden="1"/>
    </xf>
    <xf numFmtId="169" fontId="7" fillId="0" borderId="1" xfId="1" applyNumberFormat="1" applyFont="1" applyFill="1" applyBorder="1" applyAlignment="1" applyProtection="1">
      <alignment horizontal="center"/>
      <protection hidden="1"/>
    </xf>
    <xf numFmtId="0" fontId="7" fillId="0" borderId="1" xfId="1" applyNumberFormat="1" applyFont="1" applyFill="1" applyBorder="1" applyAlignment="1" applyProtection="1">
      <alignment horizontal="center"/>
      <protection hidden="1"/>
    </xf>
    <xf numFmtId="3" fontId="7" fillId="0" borderId="1" xfId="1" applyNumberFormat="1" applyFont="1" applyFill="1" applyBorder="1" applyAlignment="1" applyProtection="1">
      <alignment horizontal="center"/>
      <protection hidden="1"/>
    </xf>
    <xf numFmtId="169" fontId="7" fillId="0" borderId="7" xfId="1" applyNumberFormat="1" applyFont="1" applyFill="1" applyBorder="1" applyAlignment="1" applyProtection="1">
      <alignment horizontal="center"/>
      <protection hidden="1"/>
    </xf>
    <xf numFmtId="0" fontId="16" fillId="0" borderId="0" xfId="0" applyFont="1" applyAlignment="1">
      <alignment horizontal="center"/>
    </xf>
    <xf numFmtId="172" fontId="7" fillId="0" borderId="14" xfId="1" applyNumberFormat="1" applyFont="1" applyFill="1" applyBorder="1" applyAlignment="1" applyProtection="1">
      <alignment horizontal="center" vertical="center" wrapText="1"/>
      <protection hidden="1"/>
    </xf>
    <xf numFmtId="166" fontId="7" fillId="0" borderId="8" xfId="1" applyNumberFormat="1" applyFont="1" applyFill="1" applyBorder="1" applyAlignment="1" applyProtection="1">
      <alignment horizontal="justify" vertical="justify" wrapText="1"/>
      <protection hidden="1"/>
    </xf>
    <xf numFmtId="166" fontId="7" fillId="0" borderId="8" xfId="1" applyNumberFormat="1" applyFont="1" applyFill="1" applyBorder="1" applyAlignment="1" applyProtection="1">
      <alignment horizontal="left" vertical="justify" wrapText="1"/>
      <protection hidden="1"/>
    </xf>
    <xf numFmtId="167" fontId="4" fillId="0" borderId="6" xfId="1" applyNumberFormat="1" applyFont="1" applyFill="1" applyBorder="1" applyAlignment="1" applyProtection="1">
      <protection hidden="1"/>
    </xf>
    <xf numFmtId="169" fontId="4" fillId="0" borderId="6" xfId="1" applyNumberFormat="1" applyFont="1" applyFill="1" applyBorder="1" applyAlignment="1" applyProtection="1">
      <alignment horizontal="right"/>
      <protection hidden="1"/>
    </xf>
    <xf numFmtId="166" fontId="4" fillId="0" borderId="1" xfId="1" applyNumberFormat="1" applyFont="1" applyFill="1" applyBorder="1" applyAlignment="1" applyProtection="1">
      <alignment horizontal="right"/>
      <protection hidden="1"/>
    </xf>
    <xf numFmtId="0" fontId="17" fillId="0" borderId="6" xfId="0" applyFont="1" applyBorder="1"/>
    <xf numFmtId="167" fontId="3" fillId="0" borderId="6" xfId="1" applyNumberFormat="1" applyFont="1" applyFill="1" applyBorder="1" applyAlignment="1" applyProtection="1">
      <protection hidden="1"/>
    </xf>
    <xf numFmtId="0" fontId="18" fillId="0" borderId="6" xfId="0" applyFont="1" applyBorder="1"/>
    <xf numFmtId="166" fontId="3" fillId="0" borderId="1" xfId="1" applyNumberFormat="1" applyFont="1" applyFill="1" applyBorder="1" applyAlignment="1" applyProtection="1">
      <alignment horizontal="right"/>
      <protection hidden="1"/>
    </xf>
    <xf numFmtId="0" fontId="8" fillId="0" borderId="1" xfId="1" applyNumberFormat="1" applyFont="1" applyFill="1" applyBorder="1" applyAlignment="1" applyProtection="1">
      <alignment horizontal="justify" vertical="justify" wrapText="1"/>
      <protection hidden="1"/>
    </xf>
    <xf numFmtId="166" fontId="7" fillId="0" borderId="8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1" xfId="1" applyNumberFormat="1" applyFont="1" applyFill="1" applyBorder="1" applyAlignment="1" applyProtection="1">
      <alignment horizontal="justify" vertical="justify" wrapText="1"/>
      <protection hidden="1"/>
    </xf>
    <xf numFmtId="171" fontId="8" fillId="0" borderId="12" xfId="2" applyNumberFormat="1" applyFont="1" applyFill="1" applyBorder="1" applyAlignment="1" applyProtection="1">
      <alignment horizontal="center"/>
      <protection hidden="1"/>
    </xf>
    <xf numFmtId="168" fontId="7" fillId="0" borderId="7" xfId="1" applyNumberFormat="1" applyFont="1" applyFill="1" applyBorder="1" applyAlignment="1" applyProtection="1">
      <alignment horizontal="justify" vertical="justify" wrapText="1"/>
      <protection hidden="1"/>
    </xf>
    <xf numFmtId="166" fontId="7" fillId="0" borderId="1" xfId="1" applyNumberFormat="1" applyFont="1" applyFill="1" applyBorder="1" applyAlignment="1" applyProtection="1">
      <alignment horizontal="right"/>
      <protection hidden="1"/>
    </xf>
    <xf numFmtId="0" fontId="19" fillId="0" borderId="1" xfId="0" applyFont="1" applyBorder="1" applyAlignment="1">
      <alignment horizontal="right"/>
    </xf>
    <xf numFmtId="0" fontId="8" fillId="0" borderId="1" xfId="1" applyNumberFormat="1" applyFont="1" applyFill="1" applyBorder="1" applyAlignment="1" applyProtection="1">
      <alignment horizontal="justify" vertical="justify" wrapText="1"/>
      <protection hidden="1"/>
    </xf>
    <xf numFmtId="166" fontId="7" fillId="0" borderId="2" xfId="1" applyNumberFormat="1" applyFont="1" applyFill="1" applyBorder="1" applyAlignment="1" applyProtection="1">
      <alignment horizontal="justify" vertical="justify" wrapText="1"/>
      <protection hidden="1"/>
    </xf>
    <xf numFmtId="0" fontId="8" fillId="0" borderId="1" xfId="1" applyNumberFormat="1" applyFont="1" applyFill="1" applyBorder="1" applyAlignment="1" applyProtection="1">
      <alignment horizontal="left" vertical="justify" wrapText="1"/>
      <protection hidden="1"/>
    </xf>
    <xf numFmtId="166" fontId="7" fillId="0" borderId="8" xfId="1" applyNumberFormat="1" applyFont="1" applyFill="1" applyBorder="1" applyAlignment="1" applyProtection="1">
      <alignment horizontal="justify" vertical="justify" wrapText="1"/>
      <protection hidden="1"/>
    </xf>
    <xf numFmtId="166" fontId="7" fillId="0" borderId="7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6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1" xfId="1" applyNumberFormat="1" applyFont="1" applyFill="1" applyBorder="1" applyAlignment="1" applyProtection="1">
      <alignment horizontal="justify" vertical="justify" wrapText="1"/>
      <protection hidden="1"/>
    </xf>
    <xf numFmtId="168" fontId="7" fillId="0" borderId="7" xfId="1" applyNumberFormat="1" applyFont="1" applyFill="1" applyBorder="1" applyAlignment="1" applyProtection="1">
      <alignment horizontal="left" vertical="justify" wrapText="1"/>
      <protection hidden="1"/>
    </xf>
    <xf numFmtId="0" fontId="13" fillId="0" borderId="1" xfId="0" applyFont="1" applyBorder="1" applyAlignment="1">
      <alignment horizontal="right"/>
    </xf>
    <xf numFmtId="166" fontId="7" fillId="0" borderId="8" xfId="1" applyNumberFormat="1" applyFont="1" applyFill="1" applyBorder="1" applyAlignment="1" applyProtection="1">
      <alignment horizontal="left" vertical="justify" wrapText="1"/>
      <protection hidden="1"/>
    </xf>
    <xf numFmtId="0" fontId="8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8" fillId="0" borderId="1" xfId="1" applyNumberFormat="1" applyFont="1" applyFill="1" applyBorder="1" applyAlignment="1" applyProtection="1">
      <alignment horizontal="left" vertical="justify" wrapText="1"/>
      <protection hidden="1"/>
    </xf>
    <xf numFmtId="171" fontId="8" fillId="0" borderId="1" xfId="2" applyNumberFormat="1" applyFont="1" applyFill="1" applyBorder="1" applyAlignment="1" applyProtection="1">
      <alignment horizontal="center"/>
      <protection hidden="1"/>
    </xf>
    <xf numFmtId="171" fontId="8" fillId="0" borderId="1" xfId="1" applyNumberFormat="1" applyFont="1" applyFill="1" applyBorder="1" applyAlignment="1" applyProtection="1">
      <alignment horizontal="center"/>
      <protection hidden="1"/>
    </xf>
    <xf numFmtId="166" fontId="7" fillId="0" borderId="2" xfId="1" applyNumberFormat="1" applyFont="1" applyFill="1" applyBorder="1" applyAlignment="1" applyProtection="1">
      <alignment horizontal="justify" vertical="justify" wrapText="1"/>
      <protection hidden="1"/>
    </xf>
    <xf numFmtId="0" fontId="8" fillId="0" borderId="1" xfId="1" applyNumberFormat="1" applyFont="1" applyFill="1" applyBorder="1" applyAlignment="1" applyProtection="1">
      <alignment horizontal="justify" vertical="justify" wrapText="1"/>
      <protection hidden="1"/>
    </xf>
    <xf numFmtId="166" fontId="7" fillId="0" borderId="2" xfId="1" applyNumberFormat="1" applyFont="1" applyFill="1" applyBorder="1" applyAlignment="1" applyProtection="1">
      <alignment horizontal="justify" vertical="justify" wrapText="1"/>
      <protection hidden="1"/>
    </xf>
    <xf numFmtId="0" fontId="13" fillId="0" borderId="4" xfId="0" applyFont="1" applyBorder="1" applyAlignment="1">
      <alignment horizontal="center" vertical="center" wrapText="1"/>
    </xf>
    <xf numFmtId="172" fontId="7" fillId="0" borderId="1" xfId="1" applyNumberFormat="1" applyFont="1" applyFill="1" applyBorder="1" applyAlignment="1" applyProtection="1">
      <alignment horizontal="center" vertical="center" wrapText="1"/>
      <protection hidden="1"/>
    </xf>
    <xf numFmtId="172" fontId="13" fillId="0" borderId="1" xfId="0" applyNumberFormat="1" applyFont="1" applyFill="1" applyBorder="1" applyAlignment="1">
      <alignment horizontal="center" vertical="center" wrapText="1"/>
    </xf>
    <xf numFmtId="0" fontId="8" fillId="0" borderId="1" xfId="1" applyNumberFormat="1" applyFont="1" applyFill="1" applyBorder="1" applyAlignment="1" applyProtection="1">
      <alignment horizontal="justify" vertical="justify" wrapText="1"/>
      <protection hidden="1"/>
    </xf>
    <xf numFmtId="166" fontId="7" fillId="0" borderId="2" xfId="1" applyNumberFormat="1" applyFont="1" applyFill="1" applyBorder="1" applyAlignment="1" applyProtection="1">
      <alignment horizontal="justify" vertical="justify" wrapText="1"/>
      <protection hidden="1"/>
    </xf>
    <xf numFmtId="0" fontId="19" fillId="0" borderId="1" xfId="0" applyFont="1" applyBorder="1" applyAlignment="1">
      <alignment horizontal="left" vertical="justify" wrapText="1"/>
    </xf>
    <xf numFmtId="0" fontId="7" fillId="3" borderId="6" xfId="1" applyNumberFormat="1" applyFont="1" applyFill="1" applyBorder="1" applyAlignment="1" applyProtection="1">
      <alignment horizontal="left" vertical="justify" wrapText="1"/>
      <protection hidden="1"/>
    </xf>
    <xf numFmtId="0" fontId="7" fillId="3" borderId="7" xfId="1" applyNumberFormat="1" applyFont="1" applyFill="1" applyBorder="1" applyAlignment="1" applyProtection="1">
      <alignment horizontal="left" vertical="justify" wrapText="1"/>
      <protection hidden="1"/>
    </xf>
    <xf numFmtId="0" fontId="7" fillId="3" borderId="9" xfId="1" applyNumberFormat="1" applyFont="1" applyFill="1" applyBorder="1" applyAlignment="1" applyProtection="1">
      <alignment horizontal="left" vertical="justify" wrapText="1"/>
      <protection hidden="1"/>
    </xf>
    <xf numFmtId="0" fontId="8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8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8" fillId="0" borderId="6" xfId="1" applyNumberFormat="1" applyFont="1" applyFill="1" applyBorder="1" applyAlignment="1" applyProtection="1">
      <alignment horizontal="left" vertical="justify" wrapText="1"/>
      <protection hidden="1"/>
    </xf>
    <xf numFmtId="0" fontId="8" fillId="0" borderId="7" xfId="1" applyNumberFormat="1" applyFont="1" applyFill="1" applyBorder="1" applyAlignment="1" applyProtection="1">
      <alignment horizontal="left" vertical="justify" wrapText="1"/>
      <protection hidden="1"/>
    </xf>
    <xf numFmtId="0" fontId="8" fillId="0" borderId="9" xfId="1" applyNumberFormat="1" applyFont="1" applyFill="1" applyBorder="1" applyAlignment="1" applyProtection="1">
      <alignment horizontal="left" vertical="justify" wrapText="1"/>
      <protection hidden="1"/>
    </xf>
    <xf numFmtId="0" fontId="7" fillId="0" borderId="6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7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9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6" xfId="1" applyNumberFormat="1" applyFont="1" applyFill="1" applyBorder="1" applyAlignment="1" applyProtection="1">
      <alignment horizontal="left" vertical="justify" wrapText="1"/>
      <protection hidden="1"/>
    </xf>
    <xf numFmtId="0" fontId="10" fillId="0" borderId="7" xfId="0" applyFont="1" applyBorder="1" applyAlignment="1">
      <alignment horizontal="left" vertical="justify" wrapText="1"/>
    </xf>
    <xf numFmtId="0" fontId="10" fillId="0" borderId="9" xfId="0" applyFont="1" applyBorder="1" applyAlignment="1">
      <alignment horizontal="left" vertical="justify" wrapText="1"/>
    </xf>
    <xf numFmtId="0" fontId="0" fillId="0" borderId="1" xfId="0" applyBorder="1" applyAlignment="1">
      <alignment horizontal="justify" vertical="justify" wrapText="1"/>
    </xf>
    <xf numFmtId="0" fontId="16" fillId="0" borderId="7" xfId="0" applyFont="1" applyBorder="1" applyAlignment="1">
      <alignment horizontal="left" vertical="justify" wrapText="1"/>
    </xf>
    <xf numFmtId="0" fontId="16" fillId="0" borderId="9" xfId="0" applyFont="1" applyBorder="1" applyAlignment="1">
      <alignment horizontal="left" vertical="justify" wrapText="1"/>
    </xf>
    <xf numFmtId="170" fontId="7" fillId="0" borderId="6" xfId="1" applyNumberFormat="1" applyFont="1" applyFill="1" applyBorder="1" applyAlignment="1" applyProtection="1">
      <alignment horizontal="left" vertical="justify" wrapText="1"/>
      <protection hidden="1"/>
    </xf>
    <xf numFmtId="170" fontId="7" fillId="0" borderId="7" xfId="1" applyNumberFormat="1" applyFont="1" applyFill="1" applyBorder="1" applyAlignment="1" applyProtection="1">
      <alignment horizontal="left" vertical="justify" wrapText="1"/>
      <protection hidden="1"/>
    </xf>
    <xf numFmtId="170" fontId="7" fillId="0" borderId="9" xfId="1" applyNumberFormat="1" applyFont="1" applyFill="1" applyBorder="1" applyAlignment="1" applyProtection="1">
      <alignment horizontal="left" vertical="justify" wrapText="1"/>
      <protection hidden="1"/>
    </xf>
    <xf numFmtId="0" fontId="7" fillId="0" borderId="7" xfId="1" applyNumberFormat="1" applyFont="1" applyFill="1" applyBorder="1" applyAlignment="1" applyProtection="1">
      <alignment horizontal="left" vertical="justify" wrapText="1"/>
      <protection hidden="1"/>
    </xf>
    <xf numFmtId="0" fontId="7" fillId="0" borderId="9" xfId="1" applyNumberFormat="1" applyFont="1" applyFill="1" applyBorder="1" applyAlignment="1" applyProtection="1">
      <alignment horizontal="left" vertical="justify" wrapText="1"/>
      <protection hidden="1"/>
    </xf>
    <xf numFmtId="170" fontId="8" fillId="0" borderId="6" xfId="1" applyNumberFormat="1" applyFont="1" applyFill="1" applyBorder="1" applyAlignment="1" applyProtection="1">
      <alignment horizontal="left" vertical="justify" wrapText="1"/>
      <protection hidden="1"/>
    </xf>
    <xf numFmtId="170" fontId="8" fillId="0" borderId="7" xfId="1" applyNumberFormat="1" applyFont="1" applyFill="1" applyBorder="1" applyAlignment="1" applyProtection="1">
      <alignment horizontal="left" vertical="justify" wrapText="1"/>
      <protection hidden="1"/>
    </xf>
    <xf numFmtId="170" fontId="8" fillId="0" borderId="9" xfId="1" applyNumberFormat="1" applyFont="1" applyFill="1" applyBorder="1" applyAlignment="1" applyProtection="1">
      <alignment horizontal="left" vertical="justify" wrapText="1"/>
      <protection hidden="1"/>
    </xf>
    <xf numFmtId="0" fontId="15" fillId="0" borderId="1" xfId="0" applyFont="1" applyBorder="1" applyAlignment="1">
      <alignment horizontal="left" vertical="justify" wrapText="1"/>
    </xf>
    <xf numFmtId="166" fontId="7" fillId="2" borderId="8" xfId="1" applyNumberFormat="1" applyFont="1" applyFill="1" applyBorder="1" applyAlignment="1" applyProtection="1">
      <alignment horizontal="justify" vertical="justify" wrapText="1"/>
      <protection hidden="1"/>
    </xf>
    <xf numFmtId="166" fontId="7" fillId="2" borderId="7" xfId="1" applyNumberFormat="1" applyFont="1" applyFill="1" applyBorder="1" applyAlignment="1" applyProtection="1">
      <alignment horizontal="justify" vertical="justify" wrapText="1"/>
      <protection hidden="1"/>
    </xf>
    <xf numFmtId="166" fontId="7" fillId="2" borderId="9" xfId="1" applyNumberFormat="1" applyFont="1" applyFill="1" applyBorder="1" applyAlignment="1" applyProtection="1">
      <alignment horizontal="justify" vertical="justify" wrapText="1"/>
      <protection hidden="1"/>
    </xf>
    <xf numFmtId="0" fontId="8" fillId="0" borderId="6" xfId="1" applyNumberFormat="1" applyFont="1" applyFill="1" applyBorder="1" applyAlignment="1" applyProtection="1">
      <alignment horizontal="justify" vertical="justify" wrapText="1"/>
      <protection hidden="1"/>
    </xf>
    <xf numFmtId="0" fontId="8" fillId="0" borderId="7" xfId="1" applyNumberFormat="1" applyFont="1" applyFill="1" applyBorder="1" applyAlignment="1" applyProtection="1">
      <alignment horizontal="justify" vertical="justify" wrapText="1"/>
      <protection hidden="1"/>
    </xf>
    <xf numFmtId="0" fontId="8" fillId="0" borderId="9" xfId="1" applyNumberFormat="1" applyFont="1" applyFill="1" applyBorder="1" applyAlignment="1" applyProtection="1">
      <alignment horizontal="justify" vertical="justify" wrapText="1"/>
      <protection hidden="1"/>
    </xf>
    <xf numFmtId="166" fontId="7" fillId="0" borderId="8" xfId="1" applyNumberFormat="1" applyFont="1" applyFill="1" applyBorder="1" applyAlignment="1" applyProtection="1">
      <alignment horizontal="justify" vertical="justify" wrapText="1"/>
      <protection hidden="1"/>
    </xf>
    <xf numFmtId="166" fontId="7" fillId="0" borderId="7" xfId="1" applyNumberFormat="1" applyFont="1" applyFill="1" applyBorder="1" applyAlignment="1" applyProtection="1">
      <alignment horizontal="justify" vertical="justify" wrapText="1"/>
      <protection hidden="1"/>
    </xf>
    <xf numFmtId="166" fontId="7" fillId="0" borderId="9" xfId="1" applyNumberFormat="1" applyFont="1" applyFill="1" applyBorder="1" applyAlignment="1" applyProtection="1">
      <alignment horizontal="justify" vertical="justify" wrapText="1"/>
      <protection hidden="1"/>
    </xf>
    <xf numFmtId="0" fontId="8" fillId="0" borderId="12" xfId="1" applyNumberFormat="1" applyFont="1" applyFill="1" applyBorder="1" applyAlignment="1" applyProtection="1">
      <alignment horizontal="left" vertical="justify" wrapText="1"/>
      <protection hidden="1"/>
    </xf>
    <xf numFmtId="0" fontId="0" fillId="0" borderId="12" xfId="0" applyBorder="1" applyAlignment="1">
      <alignment horizontal="left" vertical="justify" wrapText="1"/>
    </xf>
    <xf numFmtId="0" fontId="14" fillId="0" borderId="1" xfId="0" applyFont="1" applyBorder="1" applyAlignment="1">
      <alignment vertical="justify" wrapText="1"/>
    </xf>
    <xf numFmtId="0" fontId="7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7" fillId="0" borderId="6" xfId="1" applyNumberFormat="1" applyFont="1" applyFill="1" applyBorder="1" applyAlignment="1" applyProtection="1">
      <alignment horizontal="center" vertical="justify" wrapText="1"/>
      <protection hidden="1"/>
    </xf>
    <xf numFmtId="0" fontId="7" fillId="0" borderId="7" xfId="1" applyNumberFormat="1" applyFont="1" applyFill="1" applyBorder="1" applyAlignment="1" applyProtection="1">
      <alignment horizontal="center" vertical="justify" wrapText="1"/>
      <protection hidden="1"/>
    </xf>
    <xf numFmtId="0" fontId="7" fillId="0" borderId="9" xfId="1" applyNumberFormat="1" applyFont="1" applyFill="1" applyBorder="1" applyAlignment="1" applyProtection="1">
      <alignment horizontal="center" vertical="justify" wrapText="1"/>
      <protection hidden="1"/>
    </xf>
    <xf numFmtId="0" fontId="7" fillId="2" borderId="6" xfId="1" applyNumberFormat="1" applyFont="1" applyFill="1" applyBorder="1" applyAlignment="1" applyProtection="1">
      <alignment horizontal="justify" vertical="justify" wrapText="1"/>
      <protection hidden="1"/>
    </xf>
    <xf numFmtId="0" fontId="7" fillId="2" borderId="7" xfId="1" applyNumberFormat="1" applyFont="1" applyFill="1" applyBorder="1" applyAlignment="1" applyProtection="1">
      <alignment horizontal="justify" vertical="justify" wrapText="1"/>
      <protection hidden="1"/>
    </xf>
    <xf numFmtId="0" fontId="7" fillId="2" borderId="9" xfId="1" applyNumberFormat="1" applyFont="1" applyFill="1" applyBorder="1" applyAlignment="1" applyProtection="1">
      <alignment horizontal="justify" vertical="justify" wrapText="1"/>
      <protection hidden="1"/>
    </xf>
    <xf numFmtId="0" fontId="8" fillId="2" borderId="6" xfId="1" applyNumberFormat="1" applyFont="1" applyFill="1" applyBorder="1" applyAlignment="1" applyProtection="1">
      <alignment horizontal="left" vertical="justify" wrapText="1"/>
      <protection hidden="1"/>
    </xf>
    <xf numFmtId="0" fontId="0" fillId="0" borderId="7" xfId="0" applyBorder="1" applyAlignment="1">
      <alignment horizontal="left" vertical="justify" wrapText="1"/>
    </xf>
    <xf numFmtId="0" fontId="0" fillId="0" borderId="9" xfId="0" applyBorder="1" applyAlignment="1">
      <alignment horizontal="left" vertical="justify" wrapText="1"/>
    </xf>
    <xf numFmtId="0" fontId="0" fillId="0" borderId="9" xfId="0" applyBorder="1" applyAlignment="1">
      <alignment horizontal="justify" vertical="justify" wrapText="1"/>
    </xf>
    <xf numFmtId="0" fontId="9" fillId="0" borderId="6" xfId="0" applyFont="1" applyBorder="1" applyAlignment="1">
      <alignment horizontal="left" vertical="distributed"/>
    </xf>
    <xf numFmtId="0" fontId="9" fillId="0" borderId="7" xfId="0" applyFont="1" applyBorder="1" applyAlignment="1">
      <alignment horizontal="left" vertical="distributed"/>
    </xf>
    <xf numFmtId="0" fontId="9" fillId="0" borderId="9" xfId="0" applyFont="1" applyBorder="1" applyAlignment="1">
      <alignment horizontal="left" vertical="distributed"/>
    </xf>
    <xf numFmtId="166" fontId="7" fillId="0" borderId="8" xfId="1" applyNumberFormat="1" applyFont="1" applyFill="1" applyBorder="1" applyAlignment="1" applyProtection="1">
      <alignment horizontal="left" vertical="justify" wrapText="1"/>
      <protection hidden="1"/>
    </xf>
    <xf numFmtId="166" fontId="7" fillId="0" borderId="7" xfId="1" applyNumberFormat="1" applyFont="1" applyFill="1" applyBorder="1" applyAlignment="1" applyProtection="1">
      <alignment horizontal="left" vertical="justify" wrapText="1"/>
      <protection hidden="1"/>
    </xf>
    <xf numFmtId="166" fontId="7" fillId="0" borderId="9" xfId="1" applyNumberFormat="1" applyFont="1" applyFill="1" applyBorder="1" applyAlignment="1" applyProtection="1">
      <alignment horizontal="left" vertical="justify" wrapText="1"/>
      <protection hidden="1"/>
    </xf>
    <xf numFmtId="0" fontId="7" fillId="2" borderId="6" xfId="1" applyNumberFormat="1" applyFont="1" applyFill="1" applyBorder="1" applyAlignment="1" applyProtection="1">
      <alignment horizontal="left" vertical="justify" wrapText="1"/>
      <protection hidden="1"/>
    </xf>
    <xf numFmtId="0" fontId="7" fillId="2" borderId="7" xfId="1" applyNumberFormat="1" applyFont="1" applyFill="1" applyBorder="1" applyAlignment="1" applyProtection="1">
      <alignment horizontal="left" vertical="justify" wrapText="1"/>
      <protection hidden="1"/>
    </xf>
    <xf numFmtId="0" fontId="7" fillId="2" borderId="9" xfId="1" applyNumberFormat="1" applyFont="1" applyFill="1" applyBorder="1" applyAlignment="1" applyProtection="1">
      <alignment horizontal="left" vertical="justify" wrapText="1"/>
      <protection hidden="1"/>
    </xf>
    <xf numFmtId="168" fontId="7" fillId="0" borderId="7" xfId="1" applyNumberFormat="1" applyFont="1" applyFill="1" applyBorder="1" applyAlignment="1" applyProtection="1">
      <alignment horizontal="left" vertical="justify" wrapText="1"/>
      <protection hidden="1"/>
    </xf>
    <xf numFmtId="168" fontId="7" fillId="0" borderId="9" xfId="1" applyNumberFormat="1" applyFont="1" applyFill="1" applyBorder="1" applyAlignment="1" applyProtection="1">
      <alignment horizontal="left" vertical="justify" wrapText="1"/>
      <protection hidden="1"/>
    </xf>
    <xf numFmtId="0" fontId="7" fillId="0" borderId="8" xfId="1" applyNumberFormat="1" applyFont="1" applyFill="1" applyBorder="1" applyAlignment="1" applyProtection="1">
      <alignment horizontal="left" vertical="justify"/>
      <protection hidden="1"/>
    </xf>
    <xf numFmtId="0" fontId="7" fillId="0" borderId="7" xfId="1" applyNumberFormat="1" applyFont="1" applyFill="1" applyBorder="1" applyAlignment="1" applyProtection="1">
      <alignment horizontal="left" vertical="justify"/>
      <protection hidden="1"/>
    </xf>
    <xf numFmtId="0" fontId="7" fillId="0" borderId="9" xfId="1" applyNumberFormat="1" applyFont="1" applyFill="1" applyBorder="1" applyAlignment="1" applyProtection="1">
      <alignment horizontal="left" vertical="justify"/>
      <protection hidden="1"/>
    </xf>
    <xf numFmtId="0" fontId="15" fillId="0" borderId="6" xfId="0" applyFont="1" applyBorder="1" applyAlignment="1">
      <alignment horizontal="left" vertical="justify" wrapText="1"/>
    </xf>
    <xf numFmtId="0" fontId="15" fillId="0" borderId="7" xfId="0" applyFont="1" applyBorder="1" applyAlignment="1">
      <alignment horizontal="left" vertical="justify" wrapText="1"/>
    </xf>
    <xf numFmtId="0" fontId="15" fillId="0" borderId="9" xfId="0" applyFont="1" applyBorder="1" applyAlignment="1">
      <alignment horizontal="left" vertical="justify" wrapText="1"/>
    </xf>
    <xf numFmtId="0" fontId="9" fillId="0" borderId="1" xfId="0" applyFont="1" applyBorder="1" applyAlignment="1">
      <alignment horizontal="left" wrapText="1"/>
    </xf>
    <xf numFmtId="170" fontId="8" fillId="3" borderId="6" xfId="1" applyNumberFormat="1" applyFont="1" applyFill="1" applyBorder="1" applyAlignment="1" applyProtection="1">
      <alignment horizontal="left" vertical="justify" wrapText="1"/>
      <protection hidden="1"/>
    </xf>
    <xf numFmtId="170" fontId="8" fillId="3" borderId="7" xfId="1" applyNumberFormat="1" applyFont="1" applyFill="1" applyBorder="1" applyAlignment="1" applyProtection="1">
      <alignment horizontal="left" vertical="justify" wrapText="1"/>
      <protection hidden="1"/>
    </xf>
    <xf numFmtId="170" fontId="8" fillId="3" borderId="9" xfId="1" applyNumberFormat="1" applyFont="1" applyFill="1" applyBorder="1" applyAlignment="1" applyProtection="1">
      <alignment horizontal="left" vertical="justify" wrapText="1"/>
      <protection hidden="1"/>
    </xf>
    <xf numFmtId="0" fontId="10" fillId="0" borderId="7" xfId="0" applyFont="1" applyFill="1" applyBorder="1" applyAlignment="1">
      <alignment horizontal="left" vertical="justify" wrapText="1"/>
    </xf>
    <xf numFmtId="0" fontId="10" fillId="0" borderId="9" xfId="0" applyFont="1" applyFill="1" applyBorder="1" applyAlignment="1">
      <alignment horizontal="left" vertical="justify" wrapText="1"/>
    </xf>
    <xf numFmtId="0" fontId="0" fillId="0" borderId="1" xfId="0" applyBorder="1" applyAlignment="1">
      <alignment horizontal="left" vertical="justify" wrapText="1"/>
    </xf>
    <xf numFmtId="0" fontId="1" fillId="0" borderId="0" xfId="1" applyFont="1" applyFill="1" applyAlignment="1" applyProtection="1">
      <alignment horizontal="right" wrapText="1"/>
      <protection hidden="1"/>
    </xf>
    <xf numFmtId="0" fontId="0" fillId="0" borderId="0" xfId="0" applyAlignment="1">
      <alignment horizontal="right" wrapText="1"/>
    </xf>
    <xf numFmtId="0" fontId="10" fillId="0" borderId="7" xfId="0" applyFont="1" applyBorder="1" applyAlignment="1">
      <alignment horizontal="justify" vertical="justify" wrapText="1"/>
    </xf>
    <xf numFmtId="0" fontId="10" fillId="0" borderId="9" xfId="0" applyFont="1" applyBorder="1" applyAlignment="1">
      <alignment horizontal="justify" vertical="justify" wrapText="1"/>
    </xf>
    <xf numFmtId="0" fontId="6" fillId="0" borderId="0" xfId="1" applyNumberFormat="1" applyFont="1" applyFill="1" applyAlignment="1" applyProtection="1">
      <alignment horizontal="center" wrapText="1"/>
      <protection hidden="1"/>
    </xf>
    <xf numFmtId="0" fontId="7" fillId="0" borderId="10" xfId="1" applyNumberFormat="1" applyFont="1" applyFill="1" applyBorder="1" applyAlignment="1" applyProtection="1">
      <alignment horizontal="center" vertical="justify"/>
      <protection hidden="1"/>
    </xf>
    <xf numFmtId="0" fontId="7" fillId="0" borderId="3" xfId="1" applyNumberFormat="1" applyFont="1" applyFill="1" applyBorder="1" applyAlignment="1" applyProtection="1">
      <alignment horizontal="center" vertical="justify"/>
      <protection hidden="1"/>
    </xf>
    <xf numFmtId="166" fontId="7" fillId="0" borderId="2" xfId="1" applyNumberFormat="1" applyFont="1" applyFill="1" applyBorder="1" applyAlignment="1" applyProtection="1">
      <alignment horizontal="justify" vertical="justify" wrapText="1"/>
      <protection hidden="1"/>
    </xf>
    <xf numFmtId="166" fontId="7" fillId="0" borderId="1" xfId="1" applyNumberFormat="1" applyFont="1" applyFill="1" applyBorder="1" applyAlignment="1" applyProtection="1">
      <alignment horizontal="justify" vertical="justify" wrapText="1"/>
      <protection hidden="1"/>
    </xf>
    <xf numFmtId="170" fontId="8" fillId="2" borderId="6" xfId="1" applyNumberFormat="1" applyFont="1" applyFill="1" applyBorder="1" applyAlignment="1" applyProtection="1">
      <alignment horizontal="left" vertical="justify" wrapText="1"/>
      <protection hidden="1"/>
    </xf>
    <xf numFmtId="170" fontId="8" fillId="2" borderId="7" xfId="1" applyNumberFormat="1" applyFont="1" applyFill="1" applyBorder="1" applyAlignment="1" applyProtection="1">
      <alignment horizontal="left" vertical="justify" wrapText="1"/>
      <protection hidden="1"/>
    </xf>
    <xf numFmtId="170" fontId="8" fillId="2" borderId="9" xfId="1" applyNumberFormat="1" applyFont="1" applyFill="1" applyBorder="1" applyAlignment="1" applyProtection="1">
      <alignment horizontal="left" vertical="justify" wrapText="1"/>
      <protection hidden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63"/>
  <sheetViews>
    <sheetView tabSelected="1" topLeftCell="A148" workbookViewId="0">
      <selection activeCell="P61" sqref="P61"/>
    </sheetView>
  </sheetViews>
  <sheetFormatPr defaultRowHeight="15"/>
  <cols>
    <col min="1" max="1" width="0.5703125" customWidth="1"/>
    <col min="2" max="2" width="0.7109375" customWidth="1"/>
    <col min="3" max="3" width="2.85546875" customWidth="1"/>
    <col min="4" max="4" width="0.7109375" customWidth="1"/>
    <col min="5" max="5" width="0.85546875" customWidth="1"/>
    <col min="8" max="8" width="7.85546875" customWidth="1"/>
    <col min="9" max="9" width="27.7109375" customWidth="1"/>
    <col min="10" max="10" width="6.7109375" customWidth="1"/>
    <col min="11" max="11" width="5.85546875" customWidth="1"/>
    <col min="12" max="12" width="6" customWidth="1"/>
    <col min="13" max="13" width="13" style="21" customWidth="1"/>
    <col min="14" max="14" width="5.7109375" customWidth="1"/>
    <col min="15" max="15" width="18" style="67" customWidth="1"/>
    <col min="16" max="16" width="19.28515625" style="67" customWidth="1"/>
    <col min="17" max="17" width="18" style="67" customWidth="1"/>
  </cols>
  <sheetData>
    <row r="1" spans="1:17" ht="18.75">
      <c r="A1" s="1"/>
      <c r="B1" s="1"/>
      <c r="C1" s="1"/>
      <c r="D1" s="1"/>
      <c r="E1" s="1"/>
      <c r="F1" s="1"/>
      <c r="G1" s="1"/>
      <c r="H1" s="1"/>
      <c r="I1" s="2"/>
      <c r="J1" s="3"/>
      <c r="K1" s="3"/>
      <c r="L1" s="3"/>
      <c r="M1" s="238" t="s">
        <v>49</v>
      </c>
      <c r="N1" s="239"/>
      <c r="O1" s="239"/>
      <c r="P1" s="239"/>
      <c r="Q1" s="239"/>
    </row>
    <row r="2" spans="1:17" ht="17.25" customHeight="1">
      <c r="A2" s="2"/>
      <c r="B2" s="2"/>
      <c r="C2" s="2"/>
      <c r="D2" s="2"/>
      <c r="E2" s="2"/>
      <c r="F2" s="2"/>
      <c r="G2" s="2"/>
      <c r="H2" s="2"/>
      <c r="I2" s="2"/>
      <c r="J2" s="4"/>
      <c r="K2" s="4"/>
      <c r="L2" s="4"/>
      <c r="M2" s="238" t="s">
        <v>57</v>
      </c>
      <c r="N2" s="239"/>
      <c r="O2" s="239"/>
      <c r="P2" s="239"/>
      <c r="Q2" s="239"/>
    </row>
    <row r="3" spans="1:17" ht="18.75">
      <c r="A3" s="2"/>
      <c r="B3" s="2"/>
      <c r="C3" s="2"/>
      <c r="D3" s="2"/>
      <c r="E3" s="2"/>
      <c r="F3" s="2"/>
      <c r="G3" s="2"/>
      <c r="H3" s="2"/>
      <c r="I3" s="2"/>
      <c r="J3" s="4"/>
      <c r="K3" s="4"/>
      <c r="L3" s="4"/>
      <c r="M3" s="238" t="s">
        <v>94</v>
      </c>
      <c r="N3" s="239"/>
      <c r="O3" s="239"/>
      <c r="P3" s="239"/>
      <c r="Q3" s="239"/>
    </row>
    <row r="4" spans="1:17" ht="42.75" customHeight="1">
      <c r="A4" s="242" t="s">
        <v>95</v>
      </c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42"/>
      <c r="Q4" s="242"/>
    </row>
    <row r="5" spans="1:17" ht="4.5" customHeight="1">
      <c r="A5" s="242"/>
      <c r="B5" s="242"/>
      <c r="C5" s="242"/>
      <c r="D5" s="242"/>
      <c r="E5" s="242"/>
      <c r="F5" s="242"/>
      <c r="G5" s="242"/>
      <c r="H5" s="242"/>
      <c r="I5" s="242"/>
      <c r="J5" s="242"/>
      <c r="K5" s="242"/>
      <c r="L5" s="242"/>
      <c r="M5" s="242"/>
      <c r="N5" s="242"/>
      <c r="O5" s="242"/>
      <c r="P5" s="242"/>
      <c r="Q5" s="242"/>
    </row>
    <row r="6" spans="1:17" ht="19.5" thickBot="1">
      <c r="A6" s="2" t="s">
        <v>0</v>
      </c>
      <c r="B6" s="2"/>
      <c r="C6" s="2"/>
      <c r="D6" s="2"/>
      <c r="E6" s="2"/>
      <c r="F6" s="2"/>
      <c r="G6" s="2"/>
      <c r="H6" s="2"/>
      <c r="I6" s="2"/>
      <c r="J6" s="5"/>
      <c r="K6" s="5"/>
      <c r="L6" s="5"/>
      <c r="M6" s="6"/>
      <c r="N6" s="6"/>
      <c r="O6" s="66"/>
      <c r="P6" s="66"/>
      <c r="Q6" s="124" t="s">
        <v>55</v>
      </c>
    </row>
    <row r="7" spans="1:17" ht="29.25" customHeight="1">
      <c r="A7" s="243" t="s">
        <v>22</v>
      </c>
      <c r="B7" s="244"/>
      <c r="C7" s="244"/>
      <c r="D7" s="244"/>
      <c r="E7" s="244"/>
      <c r="F7" s="244"/>
      <c r="G7" s="244"/>
      <c r="H7" s="244"/>
      <c r="I7" s="244"/>
      <c r="J7" s="23" t="s">
        <v>23</v>
      </c>
      <c r="K7" s="23" t="s">
        <v>73</v>
      </c>
      <c r="L7" s="23" t="s">
        <v>74</v>
      </c>
      <c r="M7" s="24" t="s">
        <v>21</v>
      </c>
      <c r="N7" s="24" t="s">
        <v>20</v>
      </c>
      <c r="O7" s="25">
        <v>2024</v>
      </c>
      <c r="P7" s="25">
        <v>2025</v>
      </c>
      <c r="Q7" s="159">
        <v>2026</v>
      </c>
    </row>
    <row r="8" spans="1:17" ht="19.149999999999999" customHeight="1">
      <c r="A8" s="225" t="s">
        <v>81</v>
      </c>
      <c r="B8" s="226"/>
      <c r="C8" s="226"/>
      <c r="D8" s="226"/>
      <c r="E8" s="226"/>
      <c r="F8" s="226"/>
      <c r="G8" s="226"/>
      <c r="H8" s="226"/>
      <c r="I8" s="227"/>
      <c r="J8" s="7">
        <v>0</v>
      </c>
      <c r="K8" s="16">
        <v>0</v>
      </c>
      <c r="L8" s="16">
        <v>0</v>
      </c>
      <c r="M8" s="41">
        <v>0</v>
      </c>
      <c r="N8" s="8">
        <v>0</v>
      </c>
      <c r="O8" s="125">
        <v>0</v>
      </c>
      <c r="P8" s="160">
        <v>429125</v>
      </c>
      <c r="Q8" s="161">
        <v>877800</v>
      </c>
    </row>
    <row r="9" spans="1:17" ht="17.45" customHeight="1">
      <c r="A9" s="225" t="s">
        <v>75</v>
      </c>
      <c r="B9" s="226"/>
      <c r="C9" s="226"/>
      <c r="D9" s="226"/>
      <c r="E9" s="226"/>
      <c r="F9" s="226"/>
      <c r="G9" s="226"/>
      <c r="H9" s="226"/>
      <c r="I9" s="227"/>
      <c r="J9" s="7">
        <v>232</v>
      </c>
      <c r="K9" s="16">
        <v>0</v>
      </c>
      <c r="L9" s="16">
        <v>0</v>
      </c>
      <c r="M9" s="41">
        <v>0</v>
      </c>
      <c r="N9" s="8">
        <v>0</v>
      </c>
      <c r="O9" s="68">
        <f>O11+O19+O35+O41+O46+O54+O65+O81+O99+O130+O146+O155</f>
        <v>18372300</v>
      </c>
      <c r="P9" s="68">
        <f>P163-P8</f>
        <v>17087375</v>
      </c>
      <c r="Q9" s="68">
        <f>Q163-Q8</f>
        <v>17044900</v>
      </c>
    </row>
    <row r="10" spans="1:17" ht="18" customHeight="1">
      <c r="A10" s="245" t="s">
        <v>19</v>
      </c>
      <c r="B10" s="246"/>
      <c r="C10" s="246"/>
      <c r="D10" s="246"/>
      <c r="E10" s="246"/>
      <c r="F10" s="246"/>
      <c r="G10" s="246"/>
      <c r="H10" s="246"/>
      <c r="I10" s="246"/>
      <c r="J10" s="7">
        <v>232</v>
      </c>
      <c r="K10" s="16">
        <v>1</v>
      </c>
      <c r="L10" s="16">
        <v>0</v>
      </c>
      <c r="M10" s="32">
        <v>0</v>
      </c>
      <c r="N10" s="8">
        <v>0</v>
      </c>
      <c r="O10" s="68">
        <f>O11+O19+O35+O46+O41</f>
        <v>6195478</v>
      </c>
      <c r="P10" s="68">
        <f>P11+P19+P35+P46+P41</f>
        <v>5383009</v>
      </c>
      <c r="Q10" s="68">
        <f>Q11+Q19+Q35+Q46+Q41</f>
        <v>5034334</v>
      </c>
    </row>
    <row r="11" spans="1:17" ht="28.9" customHeight="1">
      <c r="A11" s="108"/>
      <c r="B11" s="9"/>
      <c r="C11" s="176" t="s">
        <v>18</v>
      </c>
      <c r="D11" s="185"/>
      <c r="E11" s="185"/>
      <c r="F11" s="185"/>
      <c r="G11" s="185"/>
      <c r="H11" s="185"/>
      <c r="I11" s="186"/>
      <c r="J11" s="7">
        <v>232</v>
      </c>
      <c r="K11" s="16">
        <v>1</v>
      </c>
      <c r="L11" s="16">
        <v>2</v>
      </c>
      <c r="M11" s="32">
        <v>0</v>
      </c>
      <c r="N11" s="8">
        <v>0</v>
      </c>
      <c r="O11" s="68">
        <f>O16</f>
        <v>1497300</v>
      </c>
      <c r="P11" s="68">
        <f>P16</f>
        <v>1497300</v>
      </c>
      <c r="Q11" s="69">
        <f>Q16</f>
        <v>1497300</v>
      </c>
    </row>
    <row r="12" spans="1:17" ht="57.6" customHeight="1">
      <c r="A12" s="108"/>
      <c r="B12" s="9"/>
      <c r="C12" s="176" t="s">
        <v>76</v>
      </c>
      <c r="D12" s="185"/>
      <c r="E12" s="185"/>
      <c r="F12" s="185"/>
      <c r="G12" s="185"/>
      <c r="H12" s="185"/>
      <c r="I12" s="186"/>
      <c r="J12" s="7">
        <v>232</v>
      </c>
      <c r="K12" s="16">
        <v>1</v>
      </c>
      <c r="L12" s="16">
        <v>2</v>
      </c>
      <c r="M12" s="150">
        <v>6200000000</v>
      </c>
      <c r="N12" s="8">
        <v>0</v>
      </c>
      <c r="O12" s="68">
        <f>O14</f>
        <v>1497300</v>
      </c>
      <c r="P12" s="68">
        <f>P14</f>
        <v>1497300</v>
      </c>
      <c r="Q12" s="69">
        <f>Q14</f>
        <v>1497300</v>
      </c>
    </row>
    <row r="13" spans="1:17" ht="16.899999999999999" customHeight="1">
      <c r="A13" s="108"/>
      <c r="B13" s="9"/>
      <c r="C13" s="176" t="s">
        <v>77</v>
      </c>
      <c r="D13" s="185"/>
      <c r="E13" s="185"/>
      <c r="F13" s="185"/>
      <c r="G13" s="185"/>
      <c r="H13" s="185"/>
      <c r="I13" s="186"/>
      <c r="J13" s="7">
        <v>232</v>
      </c>
      <c r="K13" s="16">
        <v>1</v>
      </c>
      <c r="L13" s="16">
        <v>2</v>
      </c>
      <c r="M13" s="111">
        <v>6240000000</v>
      </c>
      <c r="N13" s="8">
        <v>0</v>
      </c>
      <c r="O13" s="68">
        <f>O14</f>
        <v>1497300</v>
      </c>
      <c r="P13" s="68">
        <f>P14</f>
        <v>1497300</v>
      </c>
      <c r="Q13" s="68">
        <f>Q14</f>
        <v>1497300</v>
      </c>
    </row>
    <row r="14" spans="1:17" s="91" customFormat="1" ht="26.45" customHeight="1">
      <c r="A14" s="82"/>
      <c r="B14" s="83"/>
      <c r="C14" s="84"/>
      <c r="D14" s="232" t="s">
        <v>58</v>
      </c>
      <c r="E14" s="233"/>
      <c r="F14" s="233"/>
      <c r="G14" s="233"/>
      <c r="H14" s="233"/>
      <c r="I14" s="234"/>
      <c r="J14" s="85">
        <v>232</v>
      </c>
      <c r="K14" s="86">
        <v>1</v>
      </c>
      <c r="L14" s="86">
        <v>2</v>
      </c>
      <c r="M14" s="87">
        <v>6240500000</v>
      </c>
      <c r="N14" s="88">
        <v>0</v>
      </c>
      <c r="O14" s="89">
        <f t="shared" ref="O14:Q15" si="0">O15</f>
        <v>1497300</v>
      </c>
      <c r="P14" s="89">
        <f t="shared" si="0"/>
        <v>1497300</v>
      </c>
      <c r="Q14" s="90">
        <f t="shared" si="0"/>
        <v>1497300</v>
      </c>
    </row>
    <row r="15" spans="1:17">
      <c r="A15" s="17"/>
      <c r="B15" s="9"/>
      <c r="C15" s="18"/>
      <c r="D15" s="19"/>
      <c r="E15" s="169" t="s">
        <v>17</v>
      </c>
      <c r="F15" s="169"/>
      <c r="G15" s="169"/>
      <c r="H15" s="169"/>
      <c r="I15" s="169"/>
      <c r="J15" s="10">
        <v>232</v>
      </c>
      <c r="K15" s="15">
        <v>1</v>
      </c>
      <c r="L15" s="15">
        <v>2</v>
      </c>
      <c r="M15" s="33">
        <v>6240510010</v>
      </c>
      <c r="N15" s="11">
        <v>0</v>
      </c>
      <c r="O15" s="70">
        <f t="shared" si="0"/>
        <v>1497300</v>
      </c>
      <c r="P15" s="70">
        <f t="shared" si="0"/>
        <v>1497300</v>
      </c>
      <c r="Q15" s="71">
        <f t="shared" si="0"/>
        <v>1497300</v>
      </c>
    </row>
    <row r="16" spans="1:17" ht="28.15" customHeight="1">
      <c r="A16" s="17"/>
      <c r="B16" s="9"/>
      <c r="C16" s="18"/>
      <c r="D16" s="19"/>
      <c r="E16" s="19"/>
      <c r="F16" s="169" t="s">
        <v>11</v>
      </c>
      <c r="G16" s="169"/>
      <c r="H16" s="169"/>
      <c r="I16" s="169"/>
      <c r="J16" s="10">
        <v>232</v>
      </c>
      <c r="K16" s="15">
        <v>1</v>
      </c>
      <c r="L16" s="15">
        <v>2</v>
      </c>
      <c r="M16" s="33">
        <v>6240510010</v>
      </c>
      <c r="N16" s="11" t="s">
        <v>10</v>
      </c>
      <c r="O16" s="70">
        <f>O17+O18</f>
        <v>1497300</v>
      </c>
      <c r="P16" s="70">
        <f>P17+P18</f>
        <v>1497300</v>
      </c>
      <c r="Q16" s="71">
        <f>Q17+Q18</f>
        <v>1497300</v>
      </c>
    </row>
    <row r="17" spans="1:22" ht="28.15" customHeight="1">
      <c r="A17" s="17"/>
      <c r="B17" s="9"/>
      <c r="C17" s="18"/>
      <c r="D17" s="19"/>
      <c r="E17" s="19"/>
      <c r="F17" s="168" t="s">
        <v>32</v>
      </c>
      <c r="G17" s="168"/>
      <c r="H17" s="168"/>
      <c r="I17" s="168"/>
      <c r="J17" s="10">
        <v>232</v>
      </c>
      <c r="K17" s="15">
        <v>1</v>
      </c>
      <c r="L17" s="15">
        <v>2</v>
      </c>
      <c r="M17" s="33">
        <v>6240510010</v>
      </c>
      <c r="N17" s="11">
        <v>121</v>
      </c>
      <c r="O17" s="70">
        <v>1150000</v>
      </c>
      <c r="P17" s="70">
        <v>1150000</v>
      </c>
      <c r="Q17" s="70">
        <v>1150000</v>
      </c>
    </row>
    <row r="18" spans="1:22" ht="45.6" customHeight="1">
      <c r="A18" s="17"/>
      <c r="B18" s="9"/>
      <c r="C18" s="18"/>
      <c r="D18" s="19"/>
      <c r="E18" s="19"/>
      <c r="F18" s="231" t="s">
        <v>30</v>
      </c>
      <c r="G18" s="231"/>
      <c r="H18" s="231"/>
      <c r="I18" s="231"/>
      <c r="J18" s="10">
        <v>232</v>
      </c>
      <c r="K18" s="15">
        <v>1</v>
      </c>
      <c r="L18" s="15">
        <v>2</v>
      </c>
      <c r="M18" s="33">
        <v>6240510010</v>
      </c>
      <c r="N18" s="11">
        <v>129</v>
      </c>
      <c r="O18" s="70">
        <v>347300</v>
      </c>
      <c r="P18" s="70">
        <v>347300</v>
      </c>
      <c r="Q18" s="70">
        <v>347300</v>
      </c>
    </row>
    <row r="19" spans="1:22" ht="44.45" customHeight="1">
      <c r="A19" s="17"/>
      <c r="B19" s="9"/>
      <c r="C19" s="176" t="s">
        <v>16</v>
      </c>
      <c r="D19" s="185"/>
      <c r="E19" s="185"/>
      <c r="F19" s="185"/>
      <c r="G19" s="185"/>
      <c r="H19" s="185"/>
      <c r="I19" s="186"/>
      <c r="J19" s="7">
        <v>232</v>
      </c>
      <c r="K19" s="16">
        <v>1</v>
      </c>
      <c r="L19" s="16">
        <v>4</v>
      </c>
      <c r="M19" s="32">
        <v>0</v>
      </c>
      <c r="N19" s="8">
        <v>0</v>
      </c>
      <c r="O19" s="68">
        <f>O20</f>
        <v>4577520</v>
      </c>
      <c r="P19" s="68">
        <f t="shared" ref="P19:Q19" si="1">P20</f>
        <v>3771395</v>
      </c>
      <c r="Q19" s="68">
        <f t="shared" si="1"/>
        <v>3422720</v>
      </c>
    </row>
    <row r="20" spans="1:22" ht="55.15" customHeight="1">
      <c r="A20" s="17"/>
      <c r="B20" s="9"/>
      <c r="C20" s="176" t="s">
        <v>76</v>
      </c>
      <c r="D20" s="177"/>
      <c r="E20" s="177"/>
      <c r="F20" s="177"/>
      <c r="G20" s="177"/>
      <c r="H20" s="177"/>
      <c r="I20" s="178"/>
      <c r="J20" s="7">
        <v>232</v>
      </c>
      <c r="K20" s="16">
        <v>1</v>
      </c>
      <c r="L20" s="16">
        <v>4</v>
      </c>
      <c r="M20" s="110">
        <v>6200000000</v>
      </c>
      <c r="N20" s="8">
        <v>0</v>
      </c>
      <c r="O20" s="68">
        <f>O22</f>
        <v>4577520</v>
      </c>
      <c r="P20" s="68">
        <f t="shared" ref="P20:Q20" si="2">P22</f>
        <v>3771395</v>
      </c>
      <c r="Q20" s="68">
        <f t="shared" si="2"/>
        <v>3422720</v>
      </c>
    </row>
    <row r="21" spans="1:22" ht="21.6" customHeight="1">
      <c r="A21" s="108"/>
      <c r="B21" s="9"/>
      <c r="C21" s="176" t="s">
        <v>77</v>
      </c>
      <c r="D21" s="185"/>
      <c r="E21" s="185"/>
      <c r="F21" s="185"/>
      <c r="G21" s="185"/>
      <c r="H21" s="185"/>
      <c r="I21" s="186"/>
      <c r="J21" s="7">
        <v>232</v>
      </c>
      <c r="K21" s="16">
        <v>1</v>
      </c>
      <c r="L21" s="16">
        <v>4</v>
      </c>
      <c r="M21" s="111">
        <v>6240000000</v>
      </c>
      <c r="N21" s="8">
        <v>0</v>
      </c>
      <c r="O21" s="68">
        <f>O22</f>
        <v>4577520</v>
      </c>
      <c r="P21" s="68">
        <f t="shared" ref="P21:Q21" si="3">P22</f>
        <v>3771395</v>
      </c>
      <c r="Q21" s="68">
        <f t="shared" si="3"/>
        <v>3422720</v>
      </c>
    </row>
    <row r="22" spans="1:22" ht="29.25" customHeight="1">
      <c r="A22" s="17"/>
      <c r="B22" s="9"/>
      <c r="C22" s="18"/>
      <c r="D22" s="187" t="s">
        <v>58</v>
      </c>
      <c r="E22" s="188"/>
      <c r="F22" s="188"/>
      <c r="G22" s="188"/>
      <c r="H22" s="188"/>
      <c r="I22" s="189"/>
      <c r="J22" s="10">
        <v>232</v>
      </c>
      <c r="K22" s="15">
        <v>1</v>
      </c>
      <c r="L22" s="15">
        <v>4</v>
      </c>
      <c r="M22" s="33">
        <v>6240500000</v>
      </c>
      <c r="N22" s="11">
        <v>0</v>
      </c>
      <c r="O22" s="70">
        <f>O23+O33</f>
        <v>4577520</v>
      </c>
      <c r="P22" s="70">
        <f t="shared" ref="P22:Q22" si="4">P23+P33</f>
        <v>3771395</v>
      </c>
      <c r="Q22" s="70">
        <f t="shared" si="4"/>
        <v>3422720</v>
      </c>
    </row>
    <row r="23" spans="1:22" ht="15" customHeight="1">
      <c r="A23" s="17"/>
      <c r="B23" s="9"/>
      <c r="C23" s="18"/>
      <c r="D23" s="19"/>
      <c r="E23" s="170" t="s">
        <v>88</v>
      </c>
      <c r="F23" s="171"/>
      <c r="G23" s="171"/>
      <c r="H23" s="171"/>
      <c r="I23" s="172"/>
      <c r="J23" s="10">
        <v>232</v>
      </c>
      <c r="K23" s="15">
        <v>1</v>
      </c>
      <c r="L23" s="15">
        <v>4</v>
      </c>
      <c r="M23" s="34">
        <v>6240510020</v>
      </c>
      <c r="N23" s="11">
        <v>0</v>
      </c>
      <c r="O23" s="70">
        <f>O24+O27+O30</f>
        <v>4475620</v>
      </c>
      <c r="P23" s="70">
        <f t="shared" ref="P23:Q23" si="5">P24+P27+P30</f>
        <v>3669495</v>
      </c>
      <c r="Q23" s="70">
        <f t="shared" si="5"/>
        <v>3320820</v>
      </c>
    </row>
    <row r="24" spans="1:22" ht="27" customHeight="1">
      <c r="A24" s="17"/>
      <c r="B24" s="9"/>
      <c r="C24" s="18"/>
      <c r="D24" s="19"/>
      <c r="E24" s="19"/>
      <c r="F24" s="169" t="s">
        <v>11</v>
      </c>
      <c r="G24" s="169"/>
      <c r="H24" s="169"/>
      <c r="I24" s="169"/>
      <c r="J24" s="10">
        <v>232</v>
      </c>
      <c r="K24" s="15">
        <v>1</v>
      </c>
      <c r="L24" s="15">
        <v>4</v>
      </c>
      <c r="M24" s="33">
        <v>6240510020</v>
      </c>
      <c r="N24" s="11" t="s">
        <v>10</v>
      </c>
      <c r="O24" s="70">
        <f>O25+O26</f>
        <v>3658620</v>
      </c>
      <c r="P24" s="70">
        <f t="shared" ref="P24:Q24" si="6">P25+P26</f>
        <v>3229495</v>
      </c>
      <c r="Q24" s="70">
        <f t="shared" si="6"/>
        <v>2780820</v>
      </c>
    </row>
    <row r="25" spans="1:22" ht="31.15" customHeight="1">
      <c r="A25" s="17"/>
      <c r="B25" s="9"/>
      <c r="C25" s="18"/>
      <c r="D25" s="19"/>
      <c r="E25" s="19"/>
      <c r="F25" s="168" t="s">
        <v>32</v>
      </c>
      <c r="G25" s="168"/>
      <c r="H25" s="168"/>
      <c r="I25" s="168"/>
      <c r="J25" s="10">
        <v>232</v>
      </c>
      <c r="K25" s="15">
        <v>1</v>
      </c>
      <c r="L25" s="15">
        <v>4</v>
      </c>
      <c r="M25" s="33">
        <v>6240510020</v>
      </c>
      <c r="N25" s="11">
        <v>121</v>
      </c>
      <c r="O25" s="70">
        <v>2810000</v>
      </c>
      <c r="P25" s="70">
        <v>2380875</v>
      </c>
      <c r="Q25" s="70">
        <v>1932200</v>
      </c>
    </row>
    <row r="26" spans="1:22" ht="40.15" customHeight="1">
      <c r="A26" s="17"/>
      <c r="B26" s="9"/>
      <c r="C26" s="18"/>
      <c r="D26" s="19"/>
      <c r="E26" s="19"/>
      <c r="F26" s="168" t="s">
        <v>30</v>
      </c>
      <c r="G26" s="168"/>
      <c r="H26" s="168"/>
      <c r="I26" s="168"/>
      <c r="J26" s="10">
        <v>232</v>
      </c>
      <c r="K26" s="15">
        <v>1</v>
      </c>
      <c r="L26" s="15">
        <v>4</v>
      </c>
      <c r="M26" s="33">
        <v>6240510020</v>
      </c>
      <c r="N26" s="11">
        <v>129</v>
      </c>
      <c r="O26" s="70">
        <v>848620</v>
      </c>
      <c r="P26" s="70">
        <v>848620</v>
      </c>
      <c r="Q26" s="70">
        <v>848620</v>
      </c>
      <c r="V26" s="70"/>
    </row>
    <row r="27" spans="1:22" ht="26.45" customHeight="1">
      <c r="A27" s="17"/>
      <c r="B27" s="9"/>
      <c r="C27" s="18"/>
      <c r="D27" s="19"/>
      <c r="E27" s="19"/>
      <c r="F27" s="169" t="s">
        <v>29</v>
      </c>
      <c r="G27" s="169"/>
      <c r="H27" s="169"/>
      <c r="I27" s="169"/>
      <c r="J27" s="10">
        <v>232</v>
      </c>
      <c r="K27" s="15">
        <v>1</v>
      </c>
      <c r="L27" s="15">
        <v>4</v>
      </c>
      <c r="M27" s="33">
        <v>6240510020</v>
      </c>
      <c r="N27" s="11" t="s">
        <v>1</v>
      </c>
      <c r="O27" s="70">
        <f>O28+O29</f>
        <v>777000</v>
      </c>
      <c r="P27" s="70">
        <f>P28+P29</f>
        <v>400000</v>
      </c>
      <c r="Q27" s="70">
        <f>Q28+Q29</f>
        <v>500000</v>
      </c>
      <c r="V27" s="70"/>
    </row>
    <row r="28" spans="1:22" ht="17.45" customHeight="1">
      <c r="A28" s="17"/>
      <c r="B28" s="9"/>
      <c r="C28" s="18"/>
      <c r="D28" s="19"/>
      <c r="E28" s="19"/>
      <c r="F28" s="168" t="s">
        <v>44</v>
      </c>
      <c r="G28" s="168"/>
      <c r="H28" s="168"/>
      <c r="I28" s="168"/>
      <c r="J28" s="10">
        <v>232</v>
      </c>
      <c r="K28" s="15">
        <v>1</v>
      </c>
      <c r="L28" s="15">
        <v>4</v>
      </c>
      <c r="M28" s="33">
        <v>6240510020</v>
      </c>
      <c r="N28" s="11">
        <v>244</v>
      </c>
      <c r="O28" s="70">
        <v>727000</v>
      </c>
      <c r="P28" s="70">
        <v>350000</v>
      </c>
      <c r="Q28" s="71">
        <v>450000</v>
      </c>
    </row>
    <row r="29" spans="1:22" ht="15.6" customHeight="1">
      <c r="A29" s="49"/>
      <c r="B29" s="9"/>
      <c r="C29" s="48"/>
      <c r="D29" s="46"/>
      <c r="E29" s="46"/>
      <c r="F29" s="170" t="s">
        <v>46</v>
      </c>
      <c r="G29" s="171"/>
      <c r="H29" s="171"/>
      <c r="I29" s="172"/>
      <c r="J29" s="10">
        <v>232</v>
      </c>
      <c r="K29" s="15">
        <v>1</v>
      </c>
      <c r="L29" s="15">
        <v>4</v>
      </c>
      <c r="M29" s="33">
        <v>6240510020</v>
      </c>
      <c r="N29" s="11">
        <v>247</v>
      </c>
      <c r="O29" s="70">
        <v>50000</v>
      </c>
      <c r="P29" s="70">
        <v>50000</v>
      </c>
      <c r="Q29" s="71">
        <v>50000</v>
      </c>
    </row>
    <row r="30" spans="1:22" ht="18" customHeight="1">
      <c r="A30" s="163"/>
      <c r="B30" s="9"/>
      <c r="C30" s="148"/>
      <c r="D30" s="162"/>
      <c r="E30" s="162"/>
      <c r="F30" s="169" t="s">
        <v>15</v>
      </c>
      <c r="G30" s="169"/>
      <c r="H30" s="169"/>
      <c r="I30" s="169"/>
      <c r="J30" s="10">
        <v>232</v>
      </c>
      <c r="K30" s="15">
        <v>1</v>
      </c>
      <c r="L30" s="15">
        <v>4</v>
      </c>
      <c r="M30" s="33">
        <v>6240510020</v>
      </c>
      <c r="N30" s="11" t="s">
        <v>14</v>
      </c>
      <c r="O30" s="70">
        <f>O31+O32</f>
        <v>40000</v>
      </c>
      <c r="P30" s="70">
        <f t="shared" ref="P30:Q30" si="7">P31+P32</f>
        <v>40000</v>
      </c>
      <c r="Q30" s="70">
        <f t="shared" si="7"/>
        <v>40000</v>
      </c>
    </row>
    <row r="31" spans="1:22" ht="27.6" customHeight="1">
      <c r="A31" s="163"/>
      <c r="B31" s="9"/>
      <c r="C31" s="148"/>
      <c r="D31" s="162"/>
      <c r="E31" s="162"/>
      <c r="F31" s="169" t="s">
        <v>50</v>
      </c>
      <c r="G31" s="179"/>
      <c r="H31" s="179"/>
      <c r="I31" s="179"/>
      <c r="J31" s="10">
        <v>232</v>
      </c>
      <c r="K31" s="15">
        <v>1</v>
      </c>
      <c r="L31" s="15">
        <v>4</v>
      </c>
      <c r="M31" s="33">
        <v>6240510020</v>
      </c>
      <c r="N31" s="11">
        <v>851</v>
      </c>
      <c r="O31" s="70">
        <v>30000</v>
      </c>
      <c r="P31" s="70">
        <v>30000</v>
      </c>
      <c r="Q31" s="71">
        <v>30000</v>
      </c>
    </row>
    <row r="32" spans="1:22" ht="15.6" customHeight="1">
      <c r="A32" s="163"/>
      <c r="B32" s="9"/>
      <c r="C32" s="148"/>
      <c r="D32" s="162"/>
      <c r="E32" s="162"/>
      <c r="F32" s="169" t="s">
        <v>39</v>
      </c>
      <c r="G32" s="179"/>
      <c r="H32" s="179"/>
      <c r="I32" s="179"/>
      <c r="J32" s="10">
        <v>232</v>
      </c>
      <c r="K32" s="15">
        <v>1</v>
      </c>
      <c r="L32" s="15">
        <v>4</v>
      </c>
      <c r="M32" s="33">
        <v>6240510020</v>
      </c>
      <c r="N32" s="11">
        <v>853</v>
      </c>
      <c r="O32" s="70">
        <v>10000</v>
      </c>
      <c r="P32" s="70">
        <v>10000</v>
      </c>
      <c r="Q32" s="70">
        <v>10000</v>
      </c>
    </row>
    <row r="33" spans="1:17" ht="70.150000000000006" customHeight="1">
      <c r="A33" s="158"/>
      <c r="B33" s="9"/>
      <c r="C33" s="148"/>
      <c r="D33" s="157"/>
      <c r="E33" s="157"/>
      <c r="F33" s="170" t="s">
        <v>108</v>
      </c>
      <c r="G33" s="171"/>
      <c r="H33" s="171"/>
      <c r="I33" s="172"/>
      <c r="J33" s="10">
        <v>232</v>
      </c>
      <c r="K33" s="15">
        <v>1</v>
      </c>
      <c r="L33" s="15">
        <v>4</v>
      </c>
      <c r="M33" s="92" t="s">
        <v>107</v>
      </c>
      <c r="N33" s="11">
        <v>0</v>
      </c>
      <c r="O33" s="70">
        <f>O34</f>
        <v>101900</v>
      </c>
      <c r="P33" s="70">
        <f t="shared" ref="P33:Q33" si="8">P34</f>
        <v>101900</v>
      </c>
      <c r="Q33" s="70">
        <f t="shared" si="8"/>
        <v>101900</v>
      </c>
    </row>
    <row r="34" spans="1:17" ht="15" customHeight="1">
      <c r="A34" s="17"/>
      <c r="B34" s="9"/>
      <c r="C34" s="18"/>
      <c r="D34" s="19"/>
      <c r="E34" s="19"/>
      <c r="F34" s="169" t="s">
        <v>3</v>
      </c>
      <c r="G34" s="169"/>
      <c r="H34" s="169"/>
      <c r="I34" s="169"/>
      <c r="J34" s="10">
        <v>232</v>
      </c>
      <c r="K34" s="15">
        <v>1</v>
      </c>
      <c r="L34" s="15">
        <v>4</v>
      </c>
      <c r="M34" s="92" t="s">
        <v>107</v>
      </c>
      <c r="N34" s="11">
        <v>540</v>
      </c>
      <c r="O34" s="70">
        <v>101900</v>
      </c>
      <c r="P34" s="70">
        <v>101900</v>
      </c>
      <c r="Q34" s="71">
        <v>101900</v>
      </c>
    </row>
    <row r="35" spans="1:17" s="91" customFormat="1" ht="40.9" customHeight="1">
      <c r="A35" s="101"/>
      <c r="B35" s="83"/>
      <c r="C35" s="165" t="s">
        <v>36</v>
      </c>
      <c r="D35" s="166"/>
      <c r="E35" s="166"/>
      <c r="F35" s="166"/>
      <c r="G35" s="166"/>
      <c r="H35" s="166"/>
      <c r="I35" s="167"/>
      <c r="J35" s="112">
        <v>232</v>
      </c>
      <c r="K35" s="102">
        <v>1</v>
      </c>
      <c r="L35" s="102">
        <v>6</v>
      </c>
      <c r="M35" s="103">
        <v>0</v>
      </c>
      <c r="N35" s="104">
        <v>0</v>
      </c>
      <c r="O35" s="105">
        <f t="shared" ref="O35:Q39" si="9">O36</f>
        <v>94314</v>
      </c>
      <c r="P35" s="105">
        <f t="shared" si="9"/>
        <v>94314</v>
      </c>
      <c r="Q35" s="105">
        <f t="shared" si="9"/>
        <v>94314</v>
      </c>
    </row>
    <row r="36" spans="1:17" ht="54" customHeight="1">
      <c r="A36" s="40"/>
      <c r="B36" s="9"/>
      <c r="C36" s="176" t="s">
        <v>76</v>
      </c>
      <c r="D36" s="185"/>
      <c r="E36" s="185"/>
      <c r="F36" s="185"/>
      <c r="G36" s="185"/>
      <c r="H36" s="185"/>
      <c r="I36" s="186"/>
      <c r="J36" s="7">
        <v>232</v>
      </c>
      <c r="K36" s="16">
        <v>1</v>
      </c>
      <c r="L36" s="16">
        <v>6</v>
      </c>
      <c r="M36" s="113">
        <v>6200000000</v>
      </c>
      <c r="N36" s="8">
        <v>0</v>
      </c>
      <c r="O36" s="68">
        <f>O38</f>
        <v>94314</v>
      </c>
      <c r="P36" s="68">
        <f>P38</f>
        <v>94314</v>
      </c>
      <c r="Q36" s="68">
        <f>Q38</f>
        <v>94314</v>
      </c>
    </row>
    <row r="37" spans="1:17" ht="21" customHeight="1">
      <c r="A37" s="107"/>
      <c r="B37" s="9"/>
      <c r="C37" s="176" t="s">
        <v>77</v>
      </c>
      <c r="D37" s="185"/>
      <c r="E37" s="185"/>
      <c r="F37" s="185"/>
      <c r="G37" s="185"/>
      <c r="H37" s="185"/>
      <c r="I37" s="186"/>
      <c r="J37" s="7">
        <v>232</v>
      </c>
      <c r="K37" s="16">
        <v>1</v>
      </c>
      <c r="L37" s="16">
        <v>6</v>
      </c>
      <c r="M37" s="111">
        <v>6240000000</v>
      </c>
      <c r="N37" s="8">
        <v>0</v>
      </c>
      <c r="O37" s="68">
        <f>O38</f>
        <v>94314</v>
      </c>
      <c r="P37" s="68">
        <f t="shared" ref="P37:Q37" si="10">P38</f>
        <v>94314</v>
      </c>
      <c r="Q37" s="68">
        <f t="shared" si="10"/>
        <v>94314</v>
      </c>
    </row>
    <row r="38" spans="1:17" ht="27" customHeight="1">
      <c r="A38" s="40"/>
      <c r="B38" s="9"/>
      <c r="C38" s="170" t="s">
        <v>58</v>
      </c>
      <c r="D38" s="171"/>
      <c r="E38" s="171"/>
      <c r="F38" s="171"/>
      <c r="G38" s="171"/>
      <c r="H38" s="171"/>
      <c r="I38" s="172"/>
      <c r="J38" s="10">
        <v>232</v>
      </c>
      <c r="K38" s="15">
        <v>1</v>
      </c>
      <c r="L38" s="15">
        <v>6</v>
      </c>
      <c r="M38" s="33">
        <v>6240500000</v>
      </c>
      <c r="N38" s="11">
        <v>0</v>
      </c>
      <c r="O38" s="70">
        <f t="shared" si="9"/>
        <v>94314</v>
      </c>
      <c r="P38" s="70">
        <f t="shared" si="9"/>
        <v>94314</v>
      </c>
      <c r="Q38" s="70">
        <f t="shared" si="9"/>
        <v>94314</v>
      </c>
    </row>
    <row r="39" spans="1:17" ht="79.150000000000006" customHeight="1">
      <c r="A39" s="40"/>
      <c r="B39" s="9"/>
      <c r="C39" s="18"/>
      <c r="D39" s="19"/>
      <c r="E39" s="19"/>
      <c r="F39" s="168" t="s">
        <v>101</v>
      </c>
      <c r="G39" s="168"/>
      <c r="H39" s="168"/>
      <c r="I39" s="168"/>
      <c r="J39" s="10">
        <v>232</v>
      </c>
      <c r="K39" s="15">
        <v>1</v>
      </c>
      <c r="L39" s="15">
        <v>6</v>
      </c>
      <c r="M39" s="92" t="s">
        <v>100</v>
      </c>
      <c r="N39" s="11">
        <v>0</v>
      </c>
      <c r="O39" s="70">
        <f t="shared" si="9"/>
        <v>94314</v>
      </c>
      <c r="P39" s="70">
        <f t="shared" si="9"/>
        <v>94314</v>
      </c>
      <c r="Q39" s="70">
        <f t="shared" si="9"/>
        <v>94314</v>
      </c>
    </row>
    <row r="40" spans="1:17" ht="17.45" customHeight="1">
      <c r="A40" s="40"/>
      <c r="B40" s="9"/>
      <c r="C40" s="18"/>
      <c r="D40" s="19"/>
      <c r="E40" s="19"/>
      <c r="F40" s="168" t="s">
        <v>3</v>
      </c>
      <c r="G40" s="168"/>
      <c r="H40" s="168"/>
      <c r="I40" s="168"/>
      <c r="J40" s="10">
        <v>232</v>
      </c>
      <c r="K40" s="15">
        <v>1</v>
      </c>
      <c r="L40" s="15">
        <v>6</v>
      </c>
      <c r="M40" s="92" t="s">
        <v>100</v>
      </c>
      <c r="N40" s="11">
        <v>540</v>
      </c>
      <c r="O40" s="70">
        <v>94314</v>
      </c>
      <c r="P40" s="70">
        <v>94314</v>
      </c>
      <c r="Q40" s="71">
        <v>94314</v>
      </c>
    </row>
    <row r="41" spans="1:17" ht="17.45" customHeight="1">
      <c r="A41" s="126"/>
      <c r="B41" s="9"/>
      <c r="C41" s="203" t="s">
        <v>47</v>
      </c>
      <c r="D41" s="203"/>
      <c r="E41" s="203"/>
      <c r="F41" s="203"/>
      <c r="G41" s="203"/>
      <c r="H41" s="203"/>
      <c r="I41" s="203"/>
      <c r="J41" s="7">
        <v>232</v>
      </c>
      <c r="K41" s="128">
        <v>1</v>
      </c>
      <c r="L41" s="128">
        <v>11</v>
      </c>
      <c r="M41" s="129">
        <v>0</v>
      </c>
      <c r="N41" s="130">
        <v>0</v>
      </c>
      <c r="O41" s="68">
        <f>O42</f>
        <v>15000</v>
      </c>
      <c r="P41" s="68">
        <f t="shared" ref="P41:Q41" si="11">P42</f>
        <v>15000</v>
      </c>
      <c r="Q41" s="68">
        <f t="shared" si="11"/>
        <v>15000</v>
      </c>
    </row>
    <row r="42" spans="1:17" s="14" customFormat="1" ht="28.9" customHeight="1">
      <c r="A42" s="127"/>
      <c r="B42" s="22"/>
      <c r="C42" s="203" t="s">
        <v>2</v>
      </c>
      <c r="D42" s="203"/>
      <c r="E42" s="203"/>
      <c r="F42" s="203"/>
      <c r="G42" s="203"/>
      <c r="H42" s="203"/>
      <c r="I42" s="203"/>
      <c r="J42" s="7">
        <v>232</v>
      </c>
      <c r="K42" s="128">
        <v>1</v>
      </c>
      <c r="L42" s="128">
        <v>11</v>
      </c>
      <c r="M42" s="129">
        <v>7700000000</v>
      </c>
      <c r="N42" s="130">
        <v>0</v>
      </c>
      <c r="O42" s="68">
        <f>O44</f>
        <v>15000</v>
      </c>
      <c r="P42" s="68">
        <f t="shared" ref="P42:Q42" si="12">P44</f>
        <v>15000</v>
      </c>
      <c r="Q42" s="68">
        <f t="shared" si="12"/>
        <v>15000</v>
      </c>
    </row>
    <row r="43" spans="1:17" s="14" customFormat="1" ht="28.9" customHeight="1">
      <c r="A43" s="151"/>
      <c r="B43" s="22"/>
      <c r="C43" s="176" t="s">
        <v>89</v>
      </c>
      <c r="D43" s="185"/>
      <c r="E43" s="185"/>
      <c r="F43" s="185"/>
      <c r="G43" s="185"/>
      <c r="H43" s="185"/>
      <c r="I43" s="186"/>
      <c r="J43" s="7">
        <v>232</v>
      </c>
      <c r="K43" s="128">
        <v>1</v>
      </c>
      <c r="L43" s="128">
        <v>11</v>
      </c>
      <c r="M43" s="129">
        <v>7710000000</v>
      </c>
      <c r="N43" s="130">
        <v>0</v>
      </c>
      <c r="O43" s="68">
        <f>O44</f>
        <v>15000</v>
      </c>
      <c r="P43" s="68">
        <f>P44</f>
        <v>15000</v>
      </c>
      <c r="Q43" s="68">
        <f>Q44</f>
        <v>15000</v>
      </c>
    </row>
    <row r="44" spans="1:17" ht="28.9" customHeight="1">
      <c r="A44" s="126"/>
      <c r="B44" s="9"/>
      <c r="C44" s="203" t="s">
        <v>51</v>
      </c>
      <c r="D44" s="203"/>
      <c r="E44" s="203"/>
      <c r="F44" s="203"/>
      <c r="G44" s="203"/>
      <c r="H44" s="203"/>
      <c r="I44" s="203"/>
      <c r="J44" s="7">
        <v>232</v>
      </c>
      <c r="K44" s="128">
        <v>1</v>
      </c>
      <c r="L44" s="128">
        <v>11</v>
      </c>
      <c r="M44" s="131">
        <v>7710000040</v>
      </c>
      <c r="N44" s="130">
        <v>0</v>
      </c>
      <c r="O44" s="68">
        <f>O45</f>
        <v>15000</v>
      </c>
      <c r="P44" s="68">
        <f t="shared" ref="P44:Q44" si="13">P45</f>
        <v>15000</v>
      </c>
      <c r="Q44" s="68">
        <f t="shared" si="13"/>
        <v>15000</v>
      </c>
    </row>
    <row r="45" spans="1:17" ht="17.45" customHeight="1">
      <c r="A45" s="126"/>
      <c r="B45" s="9"/>
      <c r="C45" s="203" t="s">
        <v>48</v>
      </c>
      <c r="D45" s="203"/>
      <c r="E45" s="203"/>
      <c r="F45" s="203"/>
      <c r="G45" s="203"/>
      <c r="H45" s="203"/>
      <c r="I45" s="203"/>
      <c r="J45" s="7">
        <v>232</v>
      </c>
      <c r="K45" s="132">
        <v>1</v>
      </c>
      <c r="L45" s="132">
        <v>11</v>
      </c>
      <c r="M45" s="133">
        <v>7710000040</v>
      </c>
      <c r="N45" s="134">
        <v>870</v>
      </c>
      <c r="O45" s="70">
        <v>15000</v>
      </c>
      <c r="P45" s="70">
        <v>15000</v>
      </c>
      <c r="Q45" s="70">
        <v>15000</v>
      </c>
    </row>
    <row r="46" spans="1:17" ht="17.45" customHeight="1">
      <c r="A46" s="17"/>
      <c r="B46" s="9"/>
      <c r="C46" s="176" t="s">
        <v>41</v>
      </c>
      <c r="D46" s="185"/>
      <c r="E46" s="185"/>
      <c r="F46" s="185"/>
      <c r="G46" s="185"/>
      <c r="H46" s="185"/>
      <c r="I46" s="186"/>
      <c r="J46" s="7">
        <v>232</v>
      </c>
      <c r="K46" s="16">
        <v>1</v>
      </c>
      <c r="L46" s="16">
        <v>13</v>
      </c>
      <c r="M46" s="32">
        <v>0</v>
      </c>
      <c r="N46" s="8">
        <v>0</v>
      </c>
      <c r="O46" s="68">
        <f t="shared" ref="O46:Q46" si="14">O47</f>
        <v>11344</v>
      </c>
      <c r="P46" s="68">
        <f t="shared" si="14"/>
        <v>5000</v>
      </c>
      <c r="Q46" s="68">
        <f t="shared" si="14"/>
        <v>5000</v>
      </c>
    </row>
    <row r="47" spans="1:17" ht="61.9" customHeight="1">
      <c r="A47" s="77"/>
      <c r="B47" s="9"/>
      <c r="C47" s="176" t="s">
        <v>76</v>
      </c>
      <c r="D47" s="180"/>
      <c r="E47" s="180"/>
      <c r="F47" s="180"/>
      <c r="G47" s="180"/>
      <c r="H47" s="180"/>
      <c r="I47" s="181"/>
      <c r="J47" s="7">
        <v>232</v>
      </c>
      <c r="K47" s="16">
        <v>1</v>
      </c>
      <c r="L47" s="16">
        <v>13</v>
      </c>
      <c r="M47" s="113">
        <v>6200000000</v>
      </c>
      <c r="N47" s="8">
        <v>0</v>
      </c>
      <c r="O47" s="68">
        <f>O51</f>
        <v>11344</v>
      </c>
      <c r="P47" s="68">
        <f>P51</f>
        <v>5000</v>
      </c>
      <c r="Q47" s="68">
        <f>Q51</f>
        <v>5000</v>
      </c>
    </row>
    <row r="48" spans="1:17" ht="19.149999999999999" customHeight="1">
      <c r="A48" s="108"/>
      <c r="B48" s="9"/>
      <c r="C48" s="176" t="s">
        <v>77</v>
      </c>
      <c r="D48" s="185"/>
      <c r="E48" s="185"/>
      <c r="F48" s="185"/>
      <c r="G48" s="185"/>
      <c r="H48" s="185"/>
      <c r="I48" s="186"/>
      <c r="J48" s="7">
        <v>232</v>
      </c>
      <c r="K48" s="16">
        <v>1</v>
      </c>
      <c r="L48" s="16">
        <v>13</v>
      </c>
      <c r="M48" s="111">
        <v>6240000000</v>
      </c>
      <c r="N48" s="8">
        <v>0</v>
      </c>
      <c r="O48" s="68">
        <f>O49</f>
        <v>11344</v>
      </c>
      <c r="P48" s="68">
        <f t="shared" ref="P48:Q48" si="15">P49</f>
        <v>5000</v>
      </c>
      <c r="Q48" s="68">
        <f t="shared" si="15"/>
        <v>5000</v>
      </c>
    </row>
    <row r="49" spans="1:17" ht="31.15" customHeight="1">
      <c r="A49" s="97"/>
      <c r="B49" s="9"/>
      <c r="C49" s="170" t="s">
        <v>58</v>
      </c>
      <c r="D49" s="171"/>
      <c r="E49" s="171"/>
      <c r="F49" s="171"/>
      <c r="G49" s="171"/>
      <c r="H49" s="171"/>
      <c r="I49" s="172"/>
      <c r="J49" s="10">
        <v>232</v>
      </c>
      <c r="K49" s="15">
        <v>1</v>
      </c>
      <c r="L49" s="15">
        <v>13</v>
      </c>
      <c r="M49" s="33">
        <v>6240500000</v>
      </c>
      <c r="N49" s="11">
        <v>0</v>
      </c>
      <c r="O49" s="70">
        <f>O50</f>
        <v>11344</v>
      </c>
      <c r="P49" s="70">
        <f t="shared" ref="P49:Q49" si="16">P50</f>
        <v>5000</v>
      </c>
      <c r="Q49" s="70">
        <f t="shared" si="16"/>
        <v>5000</v>
      </c>
    </row>
    <row r="50" spans="1:17" ht="27" customHeight="1">
      <c r="A50" s="97"/>
      <c r="B50" s="9"/>
      <c r="C50" s="228" t="s">
        <v>56</v>
      </c>
      <c r="D50" s="229"/>
      <c r="E50" s="229"/>
      <c r="F50" s="229"/>
      <c r="G50" s="229"/>
      <c r="H50" s="229"/>
      <c r="I50" s="230"/>
      <c r="J50" s="10">
        <v>232</v>
      </c>
      <c r="K50" s="15">
        <v>1</v>
      </c>
      <c r="L50" s="15">
        <v>13</v>
      </c>
      <c r="M50" s="35">
        <v>6240595100</v>
      </c>
      <c r="N50" s="11">
        <v>0</v>
      </c>
      <c r="O50" s="70">
        <f>O51</f>
        <v>11344</v>
      </c>
      <c r="P50" s="70">
        <f>P51</f>
        <v>5000</v>
      </c>
      <c r="Q50" s="70">
        <f>Q51</f>
        <v>5000</v>
      </c>
    </row>
    <row r="51" spans="1:17" ht="19.899999999999999" customHeight="1">
      <c r="A51" s="17"/>
      <c r="B51" s="9"/>
      <c r="C51" s="18"/>
      <c r="D51" s="19"/>
      <c r="E51" s="194" t="s">
        <v>42</v>
      </c>
      <c r="F51" s="195"/>
      <c r="G51" s="195"/>
      <c r="H51" s="195"/>
      <c r="I51" s="196"/>
      <c r="J51" s="10">
        <v>232</v>
      </c>
      <c r="K51" s="15">
        <v>1</v>
      </c>
      <c r="L51" s="15">
        <v>13</v>
      </c>
      <c r="M51" s="35">
        <v>6240595100</v>
      </c>
      <c r="N51" s="11">
        <v>800</v>
      </c>
      <c r="O51" s="70">
        <f>O52</f>
        <v>11344</v>
      </c>
      <c r="P51" s="70">
        <f t="shared" ref="P51:Q51" si="17">P52</f>
        <v>5000</v>
      </c>
      <c r="Q51" s="70">
        <f t="shared" si="17"/>
        <v>5000</v>
      </c>
    </row>
    <row r="52" spans="1:17" ht="19.899999999999999" customHeight="1">
      <c r="A52" s="17"/>
      <c r="B52" s="9"/>
      <c r="C52" s="18"/>
      <c r="D52" s="19"/>
      <c r="E52" s="19"/>
      <c r="F52" s="170" t="s">
        <v>15</v>
      </c>
      <c r="G52" s="171"/>
      <c r="H52" s="171"/>
      <c r="I52" s="172"/>
      <c r="J52" s="10">
        <v>232</v>
      </c>
      <c r="K52" s="15">
        <v>1</v>
      </c>
      <c r="L52" s="15">
        <v>13</v>
      </c>
      <c r="M52" s="35">
        <v>6240595100</v>
      </c>
      <c r="N52" s="11">
        <v>850</v>
      </c>
      <c r="O52" s="70">
        <f>O53</f>
        <v>11344</v>
      </c>
      <c r="P52" s="70">
        <f>P53</f>
        <v>5000</v>
      </c>
      <c r="Q52" s="70">
        <f>Q53</f>
        <v>5000</v>
      </c>
    </row>
    <row r="53" spans="1:17" s="14" customFormat="1" ht="21" customHeight="1">
      <c r="A53" s="12"/>
      <c r="B53" s="22"/>
      <c r="C53" s="20"/>
      <c r="D53" s="13"/>
      <c r="E53" s="13"/>
      <c r="F53" s="168" t="s">
        <v>39</v>
      </c>
      <c r="G53" s="168"/>
      <c r="H53" s="168"/>
      <c r="I53" s="168"/>
      <c r="J53" s="10">
        <v>232</v>
      </c>
      <c r="K53" s="15">
        <v>1</v>
      </c>
      <c r="L53" s="15">
        <v>13</v>
      </c>
      <c r="M53" s="35">
        <v>6240595100</v>
      </c>
      <c r="N53" s="11">
        <v>853</v>
      </c>
      <c r="O53" s="70">
        <v>11344</v>
      </c>
      <c r="P53" s="70">
        <v>5000</v>
      </c>
      <c r="Q53" s="71">
        <v>5000</v>
      </c>
    </row>
    <row r="54" spans="1:17" ht="18.75" customHeight="1">
      <c r="A54" s="197" t="s">
        <v>13</v>
      </c>
      <c r="B54" s="198"/>
      <c r="C54" s="198"/>
      <c r="D54" s="198"/>
      <c r="E54" s="198"/>
      <c r="F54" s="198"/>
      <c r="G54" s="198"/>
      <c r="H54" s="198"/>
      <c r="I54" s="199"/>
      <c r="J54" s="7">
        <v>232</v>
      </c>
      <c r="K54" s="16">
        <v>2</v>
      </c>
      <c r="L54" s="16">
        <v>0</v>
      </c>
      <c r="M54" s="32">
        <v>0</v>
      </c>
      <c r="N54" s="8">
        <v>0</v>
      </c>
      <c r="O54" s="68">
        <f>O60+O63</f>
        <v>338500</v>
      </c>
      <c r="P54" s="68">
        <f>P60+P63</f>
        <v>351500</v>
      </c>
      <c r="Q54" s="69">
        <f>Q55</f>
        <v>366700</v>
      </c>
    </row>
    <row r="55" spans="1:17" ht="18" customHeight="1">
      <c r="A55" s="108"/>
      <c r="B55" s="9"/>
      <c r="C55" s="173" t="s">
        <v>12</v>
      </c>
      <c r="D55" s="174"/>
      <c r="E55" s="174"/>
      <c r="F55" s="174"/>
      <c r="G55" s="174"/>
      <c r="H55" s="174"/>
      <c r="I55" s="175"/>
      <c r="J55" s="7">
        <v>232</v>
      </c>
      <c r="K55" s="16">
        <v>2</v>
      </c>
      <c r="L55" s="16">
        <v>3</v>
      </c>
      <c r="M55" s="32">
        <v>0</v>
      </c>
      <c r="N55" s="8">
        <v>0</v>
      </c>
      <c r="O55" s="68">
        <f>O60+O63</f>
        <v>338500</v>
      </c>
      <c r="P55" s="68">
        <f>P60+P63</f>
        <v>351500</v>
      </c>
      <c r="Q55" s="69">
        <f>Q56</f>
        <v>366700</v>
      </c>
    </row>
    <row r="56" spans="1:17" ht="58.15" customHeight="1">
      <c r="A56" s="108"/>
      <c r="B56" s="9"/>
      <c r="C56" s="176" t="s">
        <v>76</v>
      </c>
      <c r="D56" s="185"/>
      <c r="E56" s="185"/>
      <c r="F56" s="185"/>
      <c r="G56" s="185"/>
      <c r="H56" s="185"/>
      <c r="I56" s="186"/>
      <c r="J56" s="7">
        <v>232</v>
      </c>
      <c r="K56" s="16">
        <v>2</v>
      </c>
      <c r="L56" s="16">
        <v>3</v>
      </c>
      <c r="M56" s="110">
        <v>6200000000</v>
      </c>
      <c r="N56" s="8">
        <v>0</v>
      </c>
      <c r="O56" s="68">
        <f>O58</f>
        <v>338500</v>
      </c>
      <c r="P56" s="68">
        <f>P58</f>
        <v>351500</v>
      </c>
      <c r="Q56" s="69">
        <f>Q58</f>
        <v>366700</v>
      </c>
    </row>
    <row r="57" spans="1:17" ht="16.149999999999999" customHeight="1">
      <c r="A57" s="108"/>
      <c r="B57" s="9"/>
      <c r="C57" s="176" t="s">
        <v>77</v>
      </c>
      <c r="D57" s="185"/>
      <c r="E57" s="185"/>
      <c r="F57" s="185"/>
      <c r="G57" s="185"/>
      <c r="H57" s="185"/>
      <c r="I57" s="186"/>
      <c r="J57" s="7">
        <v>232</v>
      </c>
      <c r="K57" s="16">
        <v>2</v>
      </c>
      <c r="L57" s="16">
        <v>3</v>
      </c>
      <c r="M57" s="111">
        <v>6240000000</v>
      </c>
      <c r="N57" s="8">
        <v>0</v>
      </c>
      <c r="O57" s="68">
        <f>O58</f>
        <v>338500</v>
      </c>
      <c r="P57" s="68">
        <f t="shared" ref="P57:Q57" si="18">P58</f>
        <v>351500</v>
      </c>
      <c r="Q57" s="68">
        <f t="shared" si="18"/>
        <v>366700</v>
      </c>
    </row>
    <row r="58" spans="1:17" ht="28.9" customHeight="1">
      <c r="A58" s="17"/>
      <c r="B58" s="9"/>
      <c r="C58" s="247" t="s">
        <v>58</v>
      </c>
      <c r="D58" s="248"/>
      <c r="E58" s="248"/>
      <c r="F58" s="248"/>
      <c r="G58" s="248"/>
      <c r="H58" s="248"/>
      <c r="I58" s="249"/>
      <c r="J58" s="10">
        <v>232</v>
      </c>
      <c r="K58" s="15">
        <v>2</v>
      </c>
      <c r="L58" s="15">
        <v>3</v>
      </c>
      <c r="M58" s="33">
        <v>6240500000</v>
      </c>
      <c r="N58" s="11">
        <v>0</v>
      </c>
      <c r="O58" s="70">
        <f>O60+O63</f>
        <v>338500</v>
      </c>
      <c r="P58" s="70">
        <f>P60+P63</f>
        <v>351500</v>
      </c>
      <c r="Q58" s="71">
        <f>Q60+Q63</f>
        <v>366700</v>
      </c>
    </row>
    <row r="59" spans="1:17" ht="30.6" customHeight="1">
      <c r="A59" s="17"/>
      <c r="B59" s="9"/>
      <c r="C59" s="247" t="s">
        <v>54</v>
      </c>
      <c r="D59" s="248"/>
      <c r="E59" s="248"/>
      <c r="F59" s="248"/>
      <c r="G59" s="248"/>
      <c r="H59" s="248"/>
      <c r="I59" s="249"/>
      <c r="J59" s="10">
        <v>232</v>
      </c>
      <c r="K59" s="26">
        <v>2</v>
      </c>
      <c r="L59" s="26">
        <v>3</v>
      </c>
      <c r="M59" s="33">
        <v>6240551180</v>
      </c>
      <c r="N59" s="27">
        <v>0</v>
      </c>
      <c r="O59" s="72">
        <f>O60+O63</f>
        <v>338500</v>
      </c>
      <c r="P59" s="72">
        <f>P60+P63</f>
        <v>351500</v>
      </c>
      <c r="Q59" s="73">
        <f>Q60+Q63</f>
        <v>366700</v>
      </c>
    </row>
    <row r="60" spans="1:17" ht="27" customHeight="1">
      <c r="A60" s="17"/>
      <c r="B60" s="9"/>
      <c r="C60" s="18"/>
      <c r="D60" s="19"/>
      <c r="E60" s="19"/>
      <c r="F60" s="169" t="s">
        <v>11</v>
      </c>
      <c r="G60" s="169"/>
      <c r="H60" s="169"/>
      <c r="I60" s="169"/>
      <c r="J60" s="10">
        <v>232</v>
      </c>
      <c r="K60" s="15">
        <v>2</v>
      </c>
      <c r="L60" s="15">
        <v>3</v>
      </c>
      <c r="M60" s="33">
        <v>6240551180</v>
      </c>
      <c r="N60" s="11" t="s">
        <v>10</v>
      </c>
      <c r="O60" s="70">
        <f>O61+O62</f>
        <v>338500</v>
      </c>
      <c r="P60" s="70">
        <f>P61+P62</f>
        <v>351500</v>
      </c>
      <c r="Q60" s="71">
        <f>Q61+Q62</f>
        <v>366700</v>
      </c>
    </row>
    <row r="61" spans="1:17" ht="27" customHeight="1">
      <c r="A61" s="17"/>
      <c r="B61" s="9"/>
      <c r="C61" s="18"/>
      <c r="D61" s="19"/>
      <c r="E61" s="19"/>
      <c r="F61" s="168" t="s">
        <v>32</v>
      </c>
      <c r="G61" s="168"/>
      <c r="H61" s="168"/>
      <c r="I61" s="168"/>
      <c r="J61" s="10">
        <v>232</v>
      </c>
      <c r="K61" s="15">
        <v>2</v>
      </c>
      <c r="L61" s="15">
        <v>3</v>
      </c>
      <c r="M61" s="33">
        <v>6240551180</v>
      </c>
      <c r="N61" s="11">
        <v>121</v>
      </c>
      <c r="O61" s="70">
        <v>260000</v>
      </c>
      <c r="P61" s="70">
        <v>271400</v>
      </c>
      <c r="Q61" s="71">
        <v>280000</v>
      </c>
    </row>
    <row r="62" spans="1:17" ht="43.9" customHeight="1">
      <c r="A62" s="17"/>
      <c r="B62" s="9"/>
      <c r="C62" s="18"/>
      <c r="D62" s="19"/>
      <c r="E62" s="19"/>
      <c r="F62" s="168" t="s">
        <v>30</v>
      </c>
      <c r="G62" s="168"/>
      <c r="H62" s="168"/>
      <c r="I62" s="168"/>
      <c r="J62" s="10">
        <v>232</v>
      </c>
      <c r="K62" s="15">
        <v>2</v>
      </c>
      <c r="L62" s="15">
        <v>3</v>
      </c>
      <c r="M62" s="33">
        <v>6240551180</v>
      </c>
      <c r="N62" s="11">
        <v>129</v>
      </c>
      <c r="O62" s="70">
        <v>78500</v>
      </c>
      <c r="P62" s="70">
        <v>80100</v>
      </c>
      <c r="Q62" s="71">
        <v>86700</v>
      </c>
    </row>
    <row r="63" spans="1:17" ht="28.15" customHeight="1">
      <c r="A63" s="17"/>
      <c r="B63" s="9"/>
      <c r="C63" s="18"/>
      <c r="D63" s="19"/>
      <c r="E63" s="19"/>
      <c r="F63" s="169" t="s">
        <v>29</v>
      </c>
      <c r="G63" s="169"/>
      <c r="H63" s="169"/>
      <c r="I63" s="169"/>
      <c r="J63" s="10">
        <v>232</v>
      </c>
      <c r="K63" s="15">
        <v>2</v>
      </c>
      <c r="L63" s="15">
        <v>3</v>
      </c>
      <c r="M63" s="33">
        <v>6240551180</v>
      </c>
      <c r="N63" s="11" t="s">
        <v>1</v>
      </c>
      <c r="O63" s="70">
        <f>O64</f>
        <v>0</v>
      </c>
      <c r="P63" s="70">
        <f t="shared" ref="P63:Q63" si="19">P64</f>
        <v>0</v>
      </c>
      <c r="Q63" s="70">
        <f t="shared" si="19"/>
        <v>0</v>
      </c>
    </row>
    <row r="64" spans="1:17" ht="16.899999999999999" customHeight="1">
      <c r="A64" s="17"/>
      <c r="B64" s="9"/>
      <c r="C64" s="18"/>
      <c r="D64" s="19"/>
      <c r="E64" s="19"/>
      <c r="F64" s="168" t="s">
        <v>44</v>
      </c>
      <c r="G64" s="168"/>
      <c r="H64" s="168"/>
      <c r="I64" s="168"/>
      <c r="J64" s="10">
        <v>232</v>
      </c>
      <c r="K64" s="15">
        <v>2</v>
      </c>
      <c r="L64" s="15">
        <v>3</v>
      </c>
      <c r="M64" s="33">
        <v>6240551180</v>
      </c>
      <c r="N64" s="11">
        <v>244</v>
      </c>
      <c r="O64" s="70">
        <v>0</v>
      </c>
      <c r="P64" s="70">
        <v>0</v>
      </c>
      <c r="Q64" s="71">
        <v>0</v>
      </c>
    </row>
    <row r="65" spans="1:17" ht="30" customHeight="1">
      <c r="A65" s="197" t="s">
        <v>9</v>
      </c>
      <c r="B65" s="198"/>
      <c r="C65" s="198"/>
      <c r="D65" s="198"/>
      <c r="E65" s="198"/>
      <c r="F65" s="198"/>
      <c r="G65" s="198"/>
      <c r="H65" s="198"/>
      <c r="I65" s="199"/>
      <c r="J65" s="7">
        <v>232</v>
      </c>
      <c r="K65" s="16">
        <v>3</v>
      </c>
      <c r="L65" s="16">
        <v>0</v>
      </c>
      <c r="M65" s="32">
        <v>0</v>
      </c>
      <c r="N65" s="8">
        <v>0</v>
      </c>
      <c r="O65" s="68">
        <f>O66+O74</f>
        <v>260000</v>
      </c>
      <c r="P65" s="68">
        <f>P66+P74</f>
        <v>210000</v>
      </c>
      <c r="Q65" s="68">
        <f>Q66+Q74</f>
        <v>210000</v>
      </c>
    </row>
    <row r="66" spans="1:17" ht="42" customHeight="1">
      <c r="A66" s="108"/>
      <c r="B66" s="9"/>
      <c r="C66" s="173" t="s">
        <v>52</v>
      </c>
      <c r="D66" s="174"/>
      <c r="E66" s="174"/>
      <c r="F66" s="174"/>
      <c r="G66" s="174"/>
      <c r="H66" s="174"/>
      <c r="I66" s="175"/>
      <c r="J66" s="7">
        <v>232</v>
      </c>
      <c r="K66" s="16">
        <v>3</v>
      </c>
      <c r="L66" s="16">
        <v>10</v>
      </c>
      <c r="M66" s="32">
        <v>0</v>
      </c>
      <c r="N66" s="8">
        <v>0</v>
      </c>
      <c r="O66" s="74">
        <f>O69</f>
        <v>250000</v>
      </c>
      <c r="P66" s="74">
        <f>P69</f>
        <v>200000</v>
      </c>
      <c r="Q66" s="74">
        <f>Q69</f>
        <v>200000</v>
      </c>
    </row>
    <row r="67" spans="1:17" s="21" customFormat="1" ht="60" customHeight="1">
      <c r="A67" s="108"/>
      <c r="B67" s="9"/>
      <c r="C67" s="176" t="s">
        <v>76</v>
      </c>
      <c r="D67" s="235"/>
      <c r="E67" s="235"/>
      <c r="F67" s="235"/>
      <c r="G67" s="235"/>
      <c r="H67" s="235"/>
      <c r="I67" s="236"/>
      <c r="J67" s="7">
        <v>232</v>
      </c>
      <c r="K67" s="16">
        <v>3</v>
      </c>
      <c r="L67" s="16">
        <v>10</v>
      </c>
      <c r="M67" s="114">
        <v>6200000000</v>
      </c>
      <c r="N67" s="8">
        <v>0</v>
      </c>
      <c r="O67" s="68">
        <f>O69</f>
        <v>250000</v>
      </c>
      <c r="P67" s="68">
        <f>P69</f>
        <v>200000</v>
      </c>
      <c r="Q67" s="68">
        <f>Q69</f>
        <v>200000</v>
      </c>
    </row>
    <row r="68" spans="1:17" s="21" customFormat="1" ht="21" customHeight="1">
      <c r="A68" s="108"/>
      <c r="B68" s="9"/>
      <c r="C68" s="176" t="s">
        <v>77</v>
      </c>
      <c r="D68" s="185"/>
      <c r="E68" s="185"/>
      <c r="F68" s="185"/>
      <c r="G68" s="185"/>
      <c r="H68" s="185"/>
      <c r="I68" s="186"/>
      <c r="J68" s="7">
        <v>232</v>
      </c>
      <c r="K68" s="16">
        <v>3</v>
      </c>
      <c r="L68" s="16">
        <v>10</v>
      </c>
      <c r="M68" s="111">
        <v>6240000000</v>
      </c>
      <c r="N68" s="8">
        <v>0</v>
      </c>
      <c r="O68" s="68">
        <f>O69</f>
        <v>250000</v>
      </c>
      <c r="P68" s="68">
        <f t="shared" ref="P68:Q68" si="20">P69</f>
        <v>200000</v>
      </c>
      <c r="Q68" s="68">
        <f t="shared" si="20"/>
        <v>200000</v>
      </c>
    </row>
    <row r="69" spans="1:17" s="21" customFormat="1" ht="16.899999999999999" customHeight="1">
      <c r="A69" s="93"/>
      <c r="B69" s="9"/>
      <c r="C69" s="187" t="s">
        <v>59</v>
      </c>
      <c r="D69" s="188"/>
      <c r="E69" s="188"/>
      <c r="F69" s="188"/>
      <c r="G69" s="188"/>
      <c r="H69" s="188"/>
      <c r="I69" s="189"/>
      <c r="J69" s="10">
        <v>232</v>
      </c>
      <c r="K69" s="15">
        <v>3</v>
      </c>
      <c r="L69" s="15">
        <v>10</v>
      </c>
      <c r="M69" s="94">
        <v>6240100000</v>
      </c>
      <c r="N69" s="11">
        <v>0</v>
      </c>
      <c r="O69" s="70">
        <f t="shared" ref="O69:Q70" si="21">O70</f>
        <v>250000</v>
      </c>
      <c r="P69" s="70">
        <f t="shared" si="21"/>
        <v>200000</v>
      </c>
      <c r="Q69" s="70">
        <f t="shared" si="21"/>
        <v>200000</v>
      </c>
    </row>
    <row r="70" spans="1:17" ht="30.6" customHeight="1">
      <c r="A70" s="17"/>
      <c r="B70" s="9"/>
      <c r="C70" s="187" t="s">
        <v>60</v>
      </c>
      <c r="D70" s="188"/>
      <c r="E70" s="188"/>
      <c r="F70" s="188"/>
      <c r="G70" s="188"/>
      <c r="H70" s="188"/>
      <c r="I70" s="189"/>
      <c r="J70" s="10">
        <v>232</v>
      </c>
      <c r="K70" s="15">
        <v>3</v>
      </c>
      <c r="L70" s="15">
        <v>10</v>
      </c>
      <c r="M70" s="33">
        <v>6240195020</v>
      </c>
      <c r="N70" s="11">
        <v>0</v>
      </c>
      <c r="O70" s="72">
        <f t="shared" si="21"/>
        <v>250000</v>
      </c>
      <c r="P70" s="72">
        <f t="shared" si="21"/>
        <v>200000</v>
      </c>
      <c r="Q70" s="72">
        <f t="shared" si="21"/>
        <v>200000</v>
      </c>
    </row>
    <row r="71" spans="1:17" ht="27" customHeight="1">
      <c r="A71" s="17"/>
      <c r="B71" s="9"/>
      <c r="C71" s="18"/>
      <c r="D71" s="19"/>
      <c r="E71" s="19"/>
      <c r="F71" s="169" t="s">
        <v>29</v>
      </c>
      <c r="G71" s="169"/>
      <c r="H71" s="169"/>
      <c r="I71" s="169"/>
      <c r="J71" s="10">
        <v>232</v>
      </c>
      <c r="K71" s="15">
        <v>3</v>
      </c>
      <c r="L71" s="15">
        <v>10</v>
      </c>
      <c r="M71" s="33">
        <v>6240195020</v>
      </c>
      <c r="N71" s="11" t="s">
        <v>1</v>
      </c>
      <c r="O71" s="72">
        <f>O72+O73</f>
        <v>250000</v>
      </c>
      <c r="P71" s="72">
        <f t="shared" ref="P71:Q71" si="22">P72+P73</f>
        <v>200000</v>
      </c>
      <c r="Q71" s="72">
        <f t="shared" si="22"/>
        <v>200000</v>
      </c>
    </row>
    <row r="72" spans="1:17" ht="16.899999999999999" customHeight="1">
      <c r="A72" s="17"/>
      <c r="B72" s="9"/>
      <c r="C72" s="18"/>
      <c r="D72" s="19"/>
      <c r="E72" s="19"/>
      <c r="F72" s="168" t="s">
        <v>44</v>
      </c>
      <c r="G72" s="168"/>
      <c r="H72" s="168"/>
      <c r="I72" s="168"/>
      <c r="J72" s="10">
        <v>232</v>
      </c>
      <c r="K72" s="15">
        <v>3</v>
      </c>
      <c r="L72" s="15">
        <v>10</v>
      </c>
      <c r="M72" s="33">
        <v>6240195020</v>
      </c>
      <c r="N72" s="27">
        <v>244</v>
      </c>
      <c r="O72" s="72">
        <v>50000</v>
      </c>
      <c r="P72" s="70">
        <v>50000</v>
      </c>
      <c r="Q72" s="71">
        <v>50000</v>
      </c>
    </row>
    <row r="73" spans="1:17" ht="18" customHeight="1">
      <c r="A73" s="81"/>
      <c r="B73" s="9"/>
      <c r="C73" s="80"/>
      <c r="D73" s="78"/>
      <c r="E73" s="78"/>
      <c r="F73" s="168" t="s">
        <v>45</v>
      </c>
      <c r="G73" s="168"/>
      <c r="H73" s="168"/>
      <c r="I73" s="168"/>
      <c r="J73" s="10">
        <v>232</v>
      </c>
      <c r="K73" s="15">
        <v>3</v>
      </c>
      <c r="L73" s="15">
        <v>10</v>
      </c>
      <c r="M73" s="33">
        <v>6240195020</v>
      </c>
      <c r="N73" s="27">
        <v>247</v>
      </c>
      <c r="O73" s="72">
        <v>200000</v>
      </c>
      <c r="P73" s="70">
        <v>150000</v>
      </c>
      <c r="Q73" s="70">
        <v>150000</v>
      </c>
    </row>
    <row r="74" spans="1:17" ht="30.6" customHeight="1">
      <c r="A74" s="17"/>
      <c r="B74" s="9"/>
      <c r="C74" s="176" t="s">
        <v>27</v>
      </c>
      <c r="D74" s="185"/>
      <c r="E74" s="185"/>
      <c r="F74" s="185"/>
      <c r="G74" s="185"/>
      <c r="H74" s="185"/>
      <c r="I74" s="186"/>
      <c r="J74" s="7">
        <v>232</v>
      </c>
      <c r="K74" s="16">
        <v>3</v>
      </c>
      <c r="L74" s="16">
        <v>14</v>
      </c>
      <c r="M74" s="32">
        <v>0</v>
      </c>
      <c r="N74" s="8">
        <v>0</v>
      </c>
      <c r="O74" s="68">
        <f>O77</f>
        <v>10000</v>
      </c>
      <c r="P74" s="68">
        <f>P77</f>
        <v>10000</v>
      </c>
      <c r="Q74" s="68">
        <f>Q77</f>
        <v>10000</v>
      </c>
    </row>
    <row r="75" spans="1:17" ht="55.9" customHeight="1">
      <c r="A75" s="17"/>
      <c r="B75" s="9"/>
      <c r="C75" s="173" t="s">
        <v>76</v>
      </c>
      <c r="D75" s="240"/>
      <c r="E75" s="240"/>
      <c r="F75" s="240"/>
      <c r="G75" s="240"/>
      <c r="H75" s="240"/>
      <c r="I75" s="241"/>
      <c r="J75" s="7">
        <v>232</v>
      </c>
      <c r="K75" s="16">
        <v>3</v>
      </c>
      <c r="L75" s="16">
        <v>14</v>
      </c>
      <c r="M75" s="110">
        <v>6200000000</v>
      </c>
      <c r="N75" s="8">
        <v>0</v>
      </c>
      <c r="O75" s="68">
        <f>O77</f>
        <v>10000</v>
      </c>
      <c r="P75" s="68">
        <f>P77</f>
        <v>10000</v>
      </c>
      <c r="Q75" s="69">
        <f>Q77</f>
        <v>10000</v>
      </c>
    </row>
    <row r="76" spans="1:17" ht="15" customHeight="1">
      <c r="A76" s="108"/>
      <c r="B76" s="9"/>
      <c r="C76" s="176" t="s">
        <v>77</v>
      </c>
      <c r="D76" s="185"/>
      <c r="E76" s="185"/>
      <c r="F76" s="185"/>
      <c r="G76" s="185"/>
      <c r="H76" s="185"/>
      <c r="I76" s="186"/>
      <c r="J76" s="7">
        <v>232</v>
      </c>
      <c r="K76" s="16">
        <v>3</v>
      </c>
      <c r="L76" s="16">
        <v>14</v>
      </c>
      <c r="M76" s="111">
        <v>6240000000</v>
      </c>
      <c r="N76" s="8">
        <v>0</v>
      </c>
      <c r="O76" s="68">
        <f>O77</f>
        <v>10000</v>
      </c>
      <c r="P76" s="68">
        <f t="shared" ref="P76:Q76" si="23">P77</f>
        <v>10000</v>
      </c>
      <c r="Q76" s="68">
        <f t="shared" si="23"/>
        <v>10000</v>
      </c>
    </row>
    <row r="77" spans="1:17" ht="19.899999999999999" customHeight="1">
      <c r="A77" s="17"/>
      <c r="B77" s="9"/>
      <c r="C77" s="214" t="s">
        <v>59</v>
      </c>
      <c r="D77" s="215"/>
      <c r="E77" s="215"/>
      <c r="F77" s="215"/>
      <c r="G77" s="215"/>
      <c r="H77" s="215"/>
      <c r="I77" s="216"/>
      <c r="J77" s="10">
        <v>232</v>
      </c>
      <c r="K77" s="15">
        <v>3</v>
      </c>
      <c r="L77" s="15">
        <v>14</v>
      </c>
      <c r="M77" s="33">
        <v>6240100000</v>
      </c>
      <c r="N77" s="11">
        <v>0</v>
      </c>
      <c r="O77" s="70">
        <f t="shared" ref="O77:Q79" si="24">O78</f>
        <v>10000</v>
      </c>
      <c r="P77" s="70">
        <f t="shared" si="24"/>
        <v>10000</v>
      </c>
      <c r="Q77" s="70">
        <f t="shared" si="24"/>
        <v>10000</v>
      </c>
    </row>
    <row r="78" spans="1:17" ht="23.45" customHeight="1">
      <c r="A78" s="17"/>
      <c r="B78" s="9"/>
      <c r="C78" s="18"/>
      <c r="D78" s="214" t="s">
        <v>28</v>
      </c>
      <c r="E78" s="215"/>
      <c r="F78" s="215"/>
      <c r="G78" s="215"/>
      <c r="H78" s="215"/>
      <c r="I78" s="216"/>
      <c r="J78" s="10">
        <v>232</v>
      </c>
      <c r="K78" s="15">
        <v>3</v>
      </c>
      <c r="L78" s="15">
        <v>14</v>
      </c>
      <c r="M78" s="33">
        <v>6240120040</v>
      </c>
      <c r="N78" s="11">
        <v>0</v>
      </c>
      <c r="O78" s="70">
        <f t="shared" si="24"/>
        <v>10000</v>
      </c>
      <c r="P78" s="70">
        <f t="shared" si="24"/>
        <v>10000</v>
      </c>
      <c r="Q78" s="70">
        <f t="shared" si="24"/>
        <v>10000</v>
      </c>
    </row>
    <row r="79" spans="1:17" ht="31.15" customHeight="1">
      <c r="A79" s="17"/>
      <c r="B79" s="9"/>
      <c r="C79" s="18"/>
      <c r="D79" s="19"/>
      <c r="E79" s="19"/>
      <c r="F79" s="170" t="s">
        <v>29</v>
      </c>
      <c r="G79" s="171"/>
      <c r="H79" s="171"/>
      <c r="I79" s="172"/>
      <c r="J79" s="10">
        <v>232</v>
      </c>
      <c r="K79" s="15">
        <v>3</v>
      </c>
      <c r="L79" s="15">
        <v>14</v>
      </c>
      <c r="M79" s="33">
        <v>6240120040</v>
      </c>
      <c r="N79" s="11">
        <v>240</v>
      </c>
      <c r="O79" s="70">
        <f t="shared" si="24"/>
        <v>10000</v>
      </c>
      <c r="P79" s="70">
        <f t="shared" si="24"/>
        <v>10000</v>
      </c>
      <c r="Q79" s="70">
        <f t="shared" si="24"/>
        <v>10000</v>
      </c>
    </row>
    <row r="80" spans="1:17" ht="16.149999999999999" customHeight="1">
      <c r="A80" s="17"/>
      <c r="B80" s="9"/>
      <c r="C80" s="18"/>
      <c r="D80" s="19"/>
      <c r="E80" s="19"/>
      <c r="F80" s="170" t="s">
        <v>44</v>
      </c>
      <c r="G80" s="171"/>
      <c r="H80" s="171"/>
      <c r="I80" s="172"/>
      <c r="J80" s="10">
        <v>232</v>
      </c>
      <c r="K80" s="15">
        <v>3</v>
      </c>
      <c r="L80" s="15">
        <v>14</v>
      </c>
      <c r="M80" s="33">
        <v>6240120040</v>
      </c>
      <c r="N80" s="11">
        <v>244</v>
      </c>
      <c r="O80" s="70">
        <v>10000</v>
      </c>
      <c r="P80" s="70">
        <v>10000</v>
      </c>
      <c r="Q80" s="71">
        <v>10000</v>
      </c>
    </row>
    <row r="81" spans="1:17" s="21" customFormat="1" ht="16.899999999999999" customHeight="1">
      <c r="A81" s="197" t="s">
        <v>8</v>
      </c>
      <c r="B81" s="198"/>
      <c r="C81" s="198"/>
      <c r="D81" s="198"/>
      <c r="E81" s="198"/>
      <c r="F81" s="198"/>
      <c r="G81" s="198"/>
      <c r="H81" s="198"/>
      <c r="I81" s="199"/>
      <c r="J81" s="7">
        <v>232</v>
      </c>
      <c r="K81" s="16">
        <v>4</v>
      </c>
      <c r="L81" s="16">
        <v>0</v>
      </c>
      <c r="M81" s="32">
        <v>0</v>
      </c>
      <c r="N81" s="8">
        <v>0</v>
      </c>
      <c r="O81" s="68">
        <f>O82</f>
        <v>1691000</v>
      </c>
      <c r="P81" s="68">
        <f>P82</f>
        <v>1728000</v>
      </c>
      <c r="Q81" s="68">
        <f>Q82</f>
        <v>1793000</v>
      </c>
    </row>
    <row r="82" spans="1:17" ht="15" customHeight="1">
      <c r="A82" s="108"/>
      <c r="B82" s="9"/>
      <c r="C82" s="173" t="s">
        <v>31</v>
      </c>
      <c r="D82" s="174"/>
      <c r="E82" s="174"/>
      <c r="F82" s="174"/>
      <c r="G82" s="174"/>
      <c r="H82" s="174"/>
      <c r="I82" s="175"/>
      <c r="J82" s="7">
        <v>232</v>
      </c>
      <c r="K82" s="16">
        <v>4</v>
      </c>
      <c r="L82" s="16">
        <v>9</v>
      </c>
      <c r="M82" s="32">
        <v>0</v>
      </c>
      <c r="N82" s="8">
        <v>0</v>
      </c>
      <c r="O82" s="68">
        <f>O85</f>
        <v>1691000</v>
      </c>
      <c r="P82" s="68">
        <f>P85</f>
        <v>1728000</v>
      </c>
      <c r="Q82" s="69">
        <f>Q85</f>
        <v>1793000</v>
      </c>
    </row>
    <row r="83" spans="1:17" ht="55.9" customHeight="1">
      <c r="A83" s="108"/>
      <c r="B83" s="9"/>
      <c r="C83" s="176" t="s">
        <v>76</v>
      </c>
      <c r="D83" s="177"/>
      <c r="E83" s="177"/>
      <c r="F83" s="177"/>
      <c r="G83" s="177"/>
      <c r="H83" s="177"/>
      <c r="I83" s="178"/>
      <c r="J83" s="7">
        <v>232</v>
      </c>
      <c r="K83" s="16">
        <v>4</v>
      </c>
      <c r="L83" s="16">
        <v>9</v>
      </c>
      <c r="M83" s="150">
        <v>6200000000</v>
      </c>
      <c r="N83" s="8">
        <v>0</v>
      </c>
      <c r="O83" s="68">
        <f>O85</f>
        <v>1691000</v>
      </c>
      <c r="P83" s="68">
        <f>P85</f>
        <v>1728000</v>
      </c>
      <c r="Q83" s="69">
        <f>Q85</f>
        <v>1793000</v>
      </c>
    </row>
    <row r="84" spans="1:17" ht="13.9" customHeight="1">
      <c r="A84" s="108"/>
      <c r="B84" s="9"/>
      <c r="C84" s="176" t="s">
        <v>77</v>
      </c>
      <c r="D84" s="185"/>
      <c r="E84" s="185"/>
      <c r="F84" s="185"/>
      <c r="G84" s="185"/>
      <c r="H84" s="185"/>
      <c r="I84" s="186"/>
      <c r="J84" s="7">
        <v>232</v>
      </c>
      <c r="K84" s="16">
        <v>4</v>
      </c>
      <c r="L84" s="16">
        <v>9</v>
      </c>
      <c r="M84" s="111">
        <v>6240000000</v>
      </c>
      <c r="N84" s="8">
        <v>0</v>
      </c>
      <c r="O84" s="68">
        <f>O85</f>
        <v>1691000</v>
      </c>
      <c r="P84" s="68">
        <f t="shared" ref="P84:Q84" si="25">P85</f>
        <v>1728000</v>
      </c>
      <c r="Q84" s="68">
        <f t="shared" si="25"/>
        <v>1793000</v>
      </c>
    </row>
    <row r="85" spans="1:17" ht="28.15" customHeight="1">
      <c r="A85" s="17"/>
      <c r="B85" s="9"/>
      <c r="C85" s="187" t="s">
        <v>61</v>
      </c>
      <c r="D85" s="188"/>
      <c r="E85" s="188"/>
      <c r="F85" s="188"/>
      <c r="G85" s="188"/>
      <c r="H85" s="188"/>
      <c r="I85" s="189"/>
      <c r="J85" s="10">
        <v>232</v>
      </c>
      <c r="K85" s="15">
        <v>4</v>
      </c>
      <c r="L85" s="15">
        <v>9</v>
      </c>
      <c r="M85" s="33">
        <v>6240200000</v>
      </c>
      <c r="N85" s="11">
        <v>0</v>
      </c>
      <c r="O85" s="70">
        <f>O86+O93+O90+O96</f>
        <v>1691000</v>
      </c>
      <c r="P85" s="70">
        <f>P86+P93</f>
        <v>1728000</v>
      </c>
      <c r="Q85" s="71">
        <f>Q86+Q93</f>
        <v>1793000</v>
      </c>
    </row>
    <row r="86" spans="1:17" ht="28.9" customHeight="1">
      <c r="A86" s="17"/>
      <c r="B86" s="9"/>
      <c r="C86" s="187" t="s">
        <v>43</v>
      </c>
      <c r="D86" s="188"/>
      <c r="E86" s="188"/>
      <c r="F86" s="188"/>
      <c r="G86" s="188"/>
      <c r="H86" s="188"/>
      <c r="I86" s="189"/>
      <c r="J86" s="10">
        <v>232</v>
      </c>
      <c r="K86" s="15">
        <v>4</v>
      </c>
      <c r="L86" s="15">
        <v>9</v>
      </c>
      <c r="M86" s="33">
        <v>6240295280</v>
      </c>
      <c r="N86" s="11">
        <v>0</v>
      </c>
      <c r="O86" s="70">
        <f>O87</f>
        <v>1691000</v>
      </c>
      <c r="P86" s="70">
        <f t="shared" ref="P86:Q86" si="26">P87</f>
        <v>1728000</v>
      </c>
      <c r="Q86" s="71">
        <f t="shared" si="26"/>
        <v>1793000</v>
      </c>
    </row>
    <row r="87" spans="1:17" ht="27" customHeight="1">
      <c r="A87" s="17"/>
      <c r="B87" s="9"/>
      <c r="C87" s="18"/>
      <c r="D87" s="19"/>
      <c r="E87" s="19"/>
      <c r="F87" s="169" t="s">
        <v>29</v>
      </c>
      <c r="G87" s="169"/>
      <c r="H87" s="169"/>
      <c r="I87" s="169"/>
      <c r="J87" s="10">
        <v>232</v>
      </c>
      <c r="K87" s="15">
        <v>4</v>
      </c>
      <c r="L87" s="15">
        <v>9</v>
      </c>
      <c r="M87" s="33">
        <v>6240295280</v>
      </c>
      <c r="N87" s="11" t="s">
        <v>1</v>
      </c>
      <c r="O87" s="70">
        <f>O88+O89</f>
        <v>1691000</v>
      </c>
      <c r="P87" s="70">
        <f>P88+P89</f>
        <v>1728000</v>
      </c>
      <c r="Q87" s="70">
        <f>Q88+Q89</f>
        <v>1793000</v>
      </c>
    </row>
    <row r="88" spans="1:17" ht="19.899999999999999" customHeight="1">
      <c r="A88" s="17"/>
      <c r="B88" s="9"/>
      <c r="C88" s="18"/>
      <c r="D88" s="19"/>
      <c r="E88" s="168" t="s">
        <v>44</v>
      </c>
      <c r="F88" s="168"/>
      <c r="G88" s="168"/>
      <c r="H88" s="168"/>
      <c r="I88" s="168"/>
      <c r="J88" s="10">
        <v>232</v>
      </c>
      <c r="K88" s="15">
        <v>4</v>
      </c>
      <c r="L88" s="15">
        <v>9</v>
      </c>
      <c r="M88" s="33">
        <v>6240295280</v>
      </c>
      <c r="N88" s="11">
        <v>244</v>
      </c>
      <c r="O88" s="70">
        <v>1291000</v>
      </c>
      <c r="P88" s="70">
        <v>1328000</v>
      </c>
      <c r="Q88" s="71">
        <v>1393000</v>
      </c>
    </row>
    <row r="89" spans="1:17" ht="18" customHeight="1">
      <c r="A89" s="54"/>
      <c r="B89" s="9"/>
      <c r="C89" s="55"/>
      <c r="D89" s="53"/>
      <c r="E89" s="52"/>
      <c r="F89" s="170" t="s">
        <v>45</v>
      </c>
      <c r="G89" s="211"/>
      <c r="H89" s="211"/>
      <c r="I89" s="212"/>
      <c r="J89" s="10">
        <v>232</v>
      </c>
      <c r="K89" s="15">
        <v>4</v>
      </c>
      <c r="L89" s="15">
        <v>9</v>
      </c>
      <c r="M89" s="33">
        <v>6240295280</v>
      </c>
      <c r="N89" s="11">
        <v>247</v>
      </c>
      <c r="O89" s="70">
        <v>400000</v>
      </c>
      <c r="P89" s="70">
        <v>400000</v>
      </c>
      <c r="Q89" s="71">
        <v>400000</v>
      </c>
    </row>
    <row r="90" spans="1:17" ht="73.150000000000006" customHeight="1">
      <c r="A90" s="145"/>
      <c r="B90" s="9"/>
      <c r="C90" s="148"/>
      <c r="D90" s="142"/>
      <c r="E90" s="144"/>
      <c r="F90" s="170" t="s">
        <v>83</v>
      </c>
      <c r="G90" s="171"/>
      <c r="H90" s="171"/>
      <c r="I90" s="172"/>
      <c r="J90" s="10">
        <v>232</v>
      </c>
      <c r="K90" s="15">
        <v>4</v>
      </c>
      <c r="L90" s="15">
        <v>9</v>
      </c>
      <c r="M90" s="92" t="s">
        <v>84</v>
      </c>
      <c r="N90" s="11">
        <v>0</v>
      </c>
      <c r="O90" s="70">
        <f>O91</f>
        <v>0</v>
      </c>
      <c r="P90" s="70">
        <f t="shared" ref="P90:Q90" si="27">P91</f>
        <v>0</v>
      </c>
      <c r="Q90" s="70">
        <f t="shared" si="27"/>
        <v>0</v>
      </c>
    </row>
    <row r="91" spans="1:17" ht="33" customHeight="1">
      <c r="A91" s="145"/>
      <c r="B91" s="9"/>
      <c r="C91" s="148"/>
      <c r="D91" s="142"/>
      <c r="E91" s="144"/>
      <c r="F91" s="170" t="s">
        <v>29</v>
      </c>
      <c r="G91" s="171"/>
      <c r="H91" s="171"/>
      <c r="I91" s="172"/>
      <c r="J91" s="10">
        <v>232</v>
      </c>
      <c r="K91" s="15">
        <v>4</v>
      </c>
      <c r="L91" s="15">
        <v>9</v>
      </c>
      <c r="M91" s="92" t="s">
        <v>84</v>
      </c>
      <c r="N91" s="11" t="s">
        <v>1</v>
      </c>
      <c r="O91" s="70">
        <f>O92</f>
        <v>0</v>
      </c>
      <c r="P91" s="70">
        <v>0</v>
      </c>
      <c r="Q91" s="71">
        <v>0</v>
      </c>
    </row>
    <row r="92" spans="1:17" ht="18" customHeight="1">
      <c r="A92" s="145"/>
      <c r="B92" s="9"/>
      <c r="C92" s="148"/>
      <c r="D92" s="142"/>
      <c r="E92" s="144"/>
      <c r="F92" s="170" t="s">
        <v>44</v>
      </c>
      <c r="G92" s="171"/>
      <c r="H92" s="171"/>
      <c r="I92" s="172"/>
      <c r="J92" s="10">
        <v>232</v>
      </c>
      <c r="K92" s="15">
        <v>4</v>
      </c>
      <c r="L92" s="15">
        <v>9</v>
      </c>
      <c r="M92" s="92" t="s">
        <v>84</v>
      </c>
      <c r="N92" s="11">
        <v>244</v>
      </c>
      <c r="O92" s="70">
        <v>0</v>
      </c>
      <c r="P92" s="70">
        <v>0</v>
      </c>
      <c r="Q92" s="71">
        <v>0</v>
      </c>
    </row>
    <row r="93" spans="1:17" ht="29.45" customHeight="1">
      <c r="A93" s="40"/>
      <c r="B93" s="9"/>
      <c r="C93" s="18"/>
      <c r="D93" s="169" t="s">
        <v>53</v>
      </c>
      <c r="E93" s="202"/>
      <c r="F93" s="202"/>
      <c r="G93" s="202"/>
      <c r="H93" s="202"/>
      <c r="I93" s="202"/>
      <c r="J93" s="10">
        <v>232</v>
      </c>
      <c r="K93" s="15">
        <v>4</v>
      </c>
      <c r="L93" s="15">
        <v>9</v>
      </c>
      <c r="M93" s="92" t="s">
        <v>62</v>
      </c>
      <c r="N93" s="11">
        <v>0</v>
      </c>
      <c r="O93" s="70">
        <f t="shared" ref="O93:Q94" si="28">O94</f>
        <v>0</v>
      </c>
      <c r="P93" s="70">
        <f t="shared" si="28"/>
        <v>0</v>
      </c>
      <c r="Q93" s="71">
        <f t="shared" si="28"/>
        <v>0</v>
      </c>
    </row>
    <row r="94" spans="1:17" ht="26.45" customHeight="1">
      <c r="A94" s="40"/>
      <c r="B94" s="9"/>
      <c r="C94" s="18"/>
      <c r="D94" s="19"/>
      <c r="E94" s="168" t="s">
        <v>29</v>
      </c>
      <c r="F94" s="237"/>
      <c r="G94" s="237"/>
      <c r="H94" s="237"/>
      <c r="I94" s="237"/>
      <c r="J94" s="10">
        <v>232</v>
      </c>
      <c r="K94" s="15">
        <v>4</v>
      </c>
      <c r="L94" s="15">
        <v>9</v>
      </c>
      <c r="M94" s="92" t="s">
        <v>62</v>
      </c>
      <c r="N94" s="11">
        <v>240</v>
      </c>
      <c r="O94" s="70">
        <f t="shared" si="28"/>
        <v>0</v>
      </c>
      <c r="P94" s="70">
        <f t="shared" si="28"/>
        <v>0</v>
      </c>
      <c r="Q94" s="71">
        <f t="shared" si="28"/>
        <v>0</v>
      </c>
    </row>
    <row r="95" spans="1:17" ht="19.899999999999999" customHeight="1">
      <c r="A95" s="59"/>
      <c r="B95" s="60"/>
      <c r="C95" s="61"/>
      <c r="D95" s="62"/>
      <c r="E95" s="63"/>
      <c r="F95" s="200" t="s">
        <v>44</v>
      </c>
      <c r="G95" s="201"/>
      <c r="H95" s="201"/>
      <c r="I95" s="201"/>
      <c r="J95" s="10">
        <v>232</v>
      </c>
      <c r="K95" s="64">
        <v>4</v>
      </c>
      <c r="L95" s="64">
        <v>9</v>
      </c>
      <c r="M95" s="92" t="s">
        <v>62</v>
      </c>
      <c r="N95" s="65">
        <v>244</v>
      </c>
      <c r="O95" s="138">
        <v>0</v>
      </c>
      <c r="P95" s="115">
        <v>0</v>
      </c>
      <c r="Q95" s="116">
        <v>0</v>
      </c>
    </row>
    <row r="96" spans="1:17" ht="19.899999999999999" customHeight="1">
      <c r="A96" s="59"/>
      <c r="B96" s="9"/>
      <c r="C96" s="148"/>
      <c r="D96" s="152"/>
      <c r="E96" s="153"/>
      <c r="F96" s="170" t="s">
        <v>93</v>
      </c>
      <c r="G96" s="171"/>
      <c r="H96" s="171"/>
      <c r="I96" s="172"/>
      <c r="J96" s="10">
        <v>232</v>
      </c>
      <c r="K96" s="64">
        <v>4</v>
      </c>
      <c r="L96" s="64">
        <v>9</v>
      </c>
      <c r="M96" s="92" t="s">
        <v>92</v>
      </c>
      <c r="N96" s="11">
        <v>0</v>
      </c>
      <c r="O96" s="154">
        <f>O97</f>
        <v>0</v>
      </c>
      <c r="P96" s="154">
        <f t="shared" ref="P96:Q96" si="29">P97</f>
        <v>0</v>
      </c>
      <c r="Q96" s="154">
        <f t="shared" si="29"/>
        <v>0</v>
      </c>
    </row>
    <row r="97" spans="1:17" ht="27.6" customHeight="1">
      <c r="A97" s="59"/>
      <c r="B97" s="9"/>
      <c r="C97" s="148"/>
      <c r="D97" s="152"/>
      <c r="E97" s="153"/>
      <c r="F97" s="170" t="s">
        <v>29</v>
      </c>
      <c r="G97" s="171"/>
      <c r="H97" s="171"/>
      <c r="I97" s="172"/>
      <c r="J97" s="10">
        <v>232</v>
      </c>
      <c r="K97" s="64">
        <v>4</v>
      </c>
      <c r="L97" s="64">
        <v>9</v>
      </c>
      <c r="M97" s="92" t="s">
        <v>92</v>
      </c>
      <c r="N97" s="11">
        <v>240</v>
      </c>
      <c r="O97" s="154">
        <f>O98</f>
        <v>0</v>
      </c>
      <c r="P97" s="155">
        <f>P98</f>
        <v>0</v>
      </c>
      <c r="Q97" s="155">
        <f>Q98</f>
        <v>0</v>
      </c>
    </row>
    <row r="98" spans="1:17" ht="19.899999999999999" customHeight="1">
      <c r="A98" s="59"/>
      <c r="B98" s="9"/>
      <c r="C98" s="148"/>
      <c r="D98" s="152"/>
      <c r="E98" s="153"/>
      <c r="F98" s="200" t="s">
        <v>44</v>
      </c>
      <c r="G98" s="201"/>
      <c r="H98" s="201"/>
      <c r="I98" s="201"/>
      <c r="J98" s="10">
        <v>232</v>
      </c>
      <c r="K98" s="64">
        <v>4</v>
      </c>
      <c r="L98" s="64">
        <v>9</v>
      </c>
      <c r="M98" s="92" t="s">
        <v>92</v>
      </c>
      <c r="N98" s="65">
        <v>244</v>
      </c>
      <c r="O98" s="154">
        <v>0</v>
      </c>
      <c r="P98" s="155">
        <v>0</v>
      </c>
      <c r="Q98" s="155">
        <v>0</v>
      </c>
    </row>
    <row r="99" spans="1:17" ht="19.149999999999999" customHeight="1">
      <c r="A99" s="197" t="s">
        <v>7</v>
      </c>
      <c r="B99" s="198"/>
      <c r="C99" s="198"/>
      <c r="D99" s="198"/>
      <c r="E99" s="198"/>
      <c r="F99" s="198"/>
      <c r="G99" s="198"/>
      <c r="H99" s="198"/>
      <c r="I99" s="199"/>
      <c r="J99" s="10">
        <v>232</v>
      </c>
      <c r="K99" s="16">
        <v>5</v>
      </c>
      <c r="L99" s="16">
        <v>0</v>
      </c>
      <c r="M99" s="32">
        <v>0</v>
      </c>
      <c r="N99" s="8">
        <v>0</v>
      </c>
      <c r="O99" s="68">
        <f>O100+O111+O105</f>
        <v>2507722</v>
      </c>
      <c r="P99" s="68">
        <f>P100+P111</f>
        <v>2235266</v>
      </c>
      <c r="Q99" s="69">
        <f>Q100+Q111</f>
        <v>2461266</v>
      </c>
    </row>
    <row r="100" spans="1:17" ht="15" customHeight="1">
      <c r="A100" s="17"/>
      <c r="B100" s="9"/>
      <c r="C100" s="173" t="s">
        <v>6</v>
      </c>
      <c r="D100" s="174"/>
      <c r="E100" s="174"/>
      <c r="F100" s="174"/>
      <c r="G100" s="174"/>
      <c r="H100" s="174"/>
      <c r="I100" s="175"/>
      <c r="J100" s="10">
        <v>232</v>
      </c>
      <c r="K100" s="16">
        <v>5</v>
      </c>
      <c r="L100" s="16">
        <v>1</v>
      </c>
      <c r="M100" s="32">
        <v>0</v>
      </c>
      <c r="N100" s="8">
        <v>0</v>
      </c>
      <c r="O100" s="68">
        <f>O101</f>
        <v>50000</v>
      </c>
      <c r="P100" s="68">
        <f t="shared" ref="P100:Q103" si="30">P101</f>
        <v>50000</v>
      </c>
      <c r="Q100" s="69">
        <f t="shared" si="30"/>
        <v>50000</v>
      </c>
    </row>
    <row r="101" spans="1:17" ht="30" customHeight="1">
      <c r="A101" s="17"/>
      <c r="B101" s="9"/>
      <c r="C101" s="18"/>
      <c r="D101" s="194" t="s">
        <v>2</v>
      </c>
      <c r="E101" s="195"/>
      <c r="F101" s="195"/>
      <c r="G101" s="195"/>
      <c r="H101" s="195"/>
      <c r="I101" s="196"/>
      <c r="J101" s="10">
        <v>232</v>
      </c>
      <c r="K101" s="15">
        <v>5</v>
      </c>
      <c r="L101" s="15">
        <v>1</v>
      </c>
      <c r="M101" s="35">
        <v>7700000000</v>
      </c>
      <c r="N101" s="11">
        <v>0</v>
      </c>
      <c r="O101" s="70">
        <f>O102</f>
        <v>50000</v>
      </c>
      <c r="P101" s="70">
        <f>P102</f>
        <v>50000</v>
      </c>
      <c r="Q101" s="70">
        <f>Q102</f>
        <v>50000</v>
      </c>
    </row>
    <row r="102" spans="1:17" ht="18.600000000000001" customHeight="1">
      <c r="A102" s="97"/>
      <c r="B102" s="9"/>
      <c r="C102" s="96"/>
      <c r="D102" s="170" t="s">
        <v>90</v>
      </c>
      <c r="E102" s="171"/>
      <c r="F102" s="171"/>
      <c r="G102" s="171"/>
      <c r="H102" s="171"/>
      <c r="I102" s="172"/>
      <c r="J102" s="10">
        <v>232</v>
      </c>
      <c r="K102" s="15">
        <v>5</v>
      </c>
      <c r="L102" s="15">
        <v>1</v>
      </c>
      <c r="M102" s="35">
        <v>7730000000</v>
      </c>
      <c r="N102" s="11">
        <v>0</v>
      </c>
      <c r="O102" s="70">
        <f>O103</f>
        <v>50000</v>
      </c>
      <c r="P102" s="70">
        <f t="shared" ref="P102:Q102" si="31">P103</f>
        <v>50000</v>
      </c>
      <c r="Q102" s="70">
        <f t="shared" si="31"/>
        <v>50000</v>
      </c>
    </row>
    <row r="103" spans="1:17" ht="44.45" customHeight="1">
      <c r="A103" s="17"/>
      <c r="B103" s="9"/>
      <c r="C103" s="18"/>
      <c r="D103" s="19"/>
      <c r="E103" s="170" t="s">
        <v>24</v>
      </c>
      <c r="F103" s="171"/>
      <c r="G103" s="171"/>
      <c r="H103" s="171"/>
      <c r="I103" s="172"/>
      <c r="J103" s="10">
        <v>232</v>
      </c>
      <c r="K103" s="15">
        <v>5</v>
      </c>
      <c r="L103" s="15">
        <v>1</v>
      </c>
      <c r="M103" s="35">
        <v>7730090140</v>
      </c>
      <c r="N103" s="11">
        <v>0</v>
      </c>
      <c r="O103" s="70">
        <f>O104</f>
        <v>50000</v>
      </c>
      <c r="P103" s="70">
        <f t="shared" si="30"/>
        <v>50000</v>
      </c>
      <c r="Q103" s="71">
        <f t="shared" si="30"/>
        <v>50000</v>
      </c>
    </row>
    <row r="104" spans="1:17" ht="30.6" customHeight="1">
      <c r="A104" s="17"/>
      <c r="B104" s="9"/>
      <c r="C104" s="18"/>
      <c r="D104" s="19"/>
      <c r="E104" s="19"/>
      <c r="F104" s="169" t="s">
        <v>29</v>
      </c>
      <c r="G104" s="169"/>
      <c r="H104" s="169"/>
      <c r="I104" s="169"/>
      <c r="J104" s="10">
        <v>232</v>
      </c>
      <c r="K104" s="15">
        <v>5</v>
      </c>
      <c r="L104" s="15">
        <v>1</v>
      </c>
      <c r="M104" s="35">
        <v>7730090140</v>
      </c>
      <c r="N104" s="11" t="s">
        <v>1</v>
      </c>
      <c r="O104" s="70">
        <v>50000</v>
      </c>
      <c r="P104" s="70">
        <v>50000</v>
      </c>
      <c r="Q104" s="71">
        <v>50000</v>
      </c>
    </row>
    <row r="105" spans="1:17" ht="18.600000000000001" customHeight="1">
      <c r="A105" s="156"/>
      <c r="B105" s="9"/>
      <c r="C105" s="176" t="s">
        <v>102</v>
      </c>
      <c r="D105" s="185"/>
      <c r="E105" s="185"/>
      <c r="F105" s="185"/>
      <c r="G105" s="185"/>
      <c r="H105" s="185"/>
      <c r="I105" s="186"/>
      <c r="J105" s="10">
        <v>232</v>
      </c>
      <c r="K105" s="16">
        <v>5</v>
      </c>
      <c r="L105" s="16">
        <v>2</v>
      </c>
      <c r="M105" s="32">
        <v>0</v>
      </c>
      <c r="N105" s="8">
        <v>0</v>
      </c>
      <c r="O105" s="70">
        <f>O106</f>
        <v>0</v>
      </c>
      <c r="P105" s="70">
        <f t="shared" ref="P105:Q105" si="32">P106</f>
        <v>0</v>
      </c>
      <c r="Q105" s="70">
        <f t="shared" si="32"/>
        <v>0</v>
      </c>
    </row>
    <row r="106" spans="1:17" ht="57" customHeight="1">
      <c r="A106" s="156"/>
      <c r="B106" s="9"/>
      <c r="C106" s="176" t="s">
        <v>76</v>
      </c>
      <c r="D106" s="185"/>
      <c r="E106" s="185"/>
      <c r="F106" s="185"/>
      <c r="G106" s="185"/>
      <c r="H106" s="185"/>
      <c r="I106" s="186"/>
      <c r="J106" s="10">
        <v>232</v>
      </c>
      <c r="K106" s="15">
        <v>5</v>
      </c>
      <c r="L106" s="15">
        <v>2</v>
      </c>
      <c r="M106" s="35">
        <v>6200000000</v>
      </c>
      <c r="N106" s="11">
        <v>0</v>
      </c>
      <c r="O106" s="70">
        <f>O107</f>
        <v>0</v>
      </c>
      <c r="P106" s="70">
        <f t="shared" ref="P106:Q106" si="33">P107</f>
        <v>0</v>
      </c>
      <c r="Q106" s="70">
        <f t="shared" si="33"/>
        <v>0</v>
      </c>
    </row>
    <row r="107" spans="1:17" ht="19.899999999999999" customHeight="1">
      <c r="A107" s="156"/>
      <c r="B107" s="9"/>
      <c r="C107" s="176" t="s">
        <v>77</v>
      </c>
      <c r="D107" s="185"/>
      <c r="E107" s="185"/>
      <c r="F107" s="185"/>
      <c r="G107" s="185"/>
      <c r="H107" s="185"/>
      <c r="I107" s="186"/>
      <c r="J107" s="10">
        <v>232</v>
      </c>
      <c r="K107" s="15">
        <v>5</v>
      </c>
      <c r="L107" s="15">
        <v>2</v>
      </c>
      <c r="M107" s="35">
        <v>6240000000</v>
      </c>
      <c r="N107" s="11">
        <v>0</v>
      </c>
      <c r="O107" s="70">
        <f>O108</f>
        <v>0</v>
      </c>
      <c r="P107" s="70">
        <f t="shared" ref="P107:Q107" si="34">P108</f>
        <v>0</v>
      </c>
      <c r="Q107" s="70">
        <f t="shared" si="34"/>
        <v>0</v>
      </c>
    </row>
    <row r="108" spans="1:17" ht="30" customHeight="1">
      <c r="A108" s="156"/>
      <c r="B108" s="9"/>
      <c r="C108" s="176" t="s">
        <v>104</v>
      </c>
      <c r="D108" s="185"/>
      <c r="E108" s="185"/>
      <c r="F108" s="185"/>
      <c r="G108" s="185"/>
      <c r="H108" s="185"/>
      <c r="I108" s="186"/>
      <c r="J108" s="10">
        <v>232</v>
      </c>
      <c r="K108" s="15">
        <v>5</v>
      </c>
      <c r="L108" s="15">
        <v>2</v>
      </c>
      <c r="M108" s="35">
        <v>5640600000</v>
      </c>
      <c r="N108" s="11">
        <v>0</v>
      </c>
      <c r="O108" s="70">
        <f>O109</f>
        <v>0</v>
      </c>
      <c r="P108" s="70">
        <f t="shared" ref="P108:Q108" si="35">P109</f>
        <v>0</v>
      </c>
      <c r="Q108" s="70">
        <f t="shared" si="35"/>
        <v>0</v>
      </c>
    </row>
    <row r="109" spans="1:17" ht="45.6" customHeight="1">
      <c r="A109" s="156"/>
      <c r="B109" s="9"/>
      <c r="C109" s="170" t="s">
        <v>105</v>
      </c>
      <c r="D109" s="171"/>
      <c r="E109" s="171"/>
      <c r="F109" s="171"/>
      <c r="G109" s="171"/>
      <c r="H109" s="171"/>
      <c r="I109" s="172"/>
      <c r="J109" s="10">
        <v>232</v>
      </c>
      <c r="K109" s="15">
        <v>5</v>
      </c>
      <c r="L109" s="15">
        <v>2</v>
      </c>
      <c r="M109" s="35" t="s">
        <v>106</v>
      </c>
      <c r="N109" s="11">
        <v>0</v>
      </c>
      <c r="O109" s="70">
        <f>O110</f>
        <v>0</v>
      </c>
      <c r="P109" s="70">
        <f t="shared" ref="P109:Q109" si="36">P110</f>
        <v>0</v>
      </c>
      <c r="Q109" s="70">
        <f t="shared" si="36"/>
        <v>0</v>
      </c>
    </row>
    <row r="110" spans="1:17" s="14" customFormat="1" ht="20.45" customHeight="1">
      <c r="A110" s="12"/>
      <c r="B110" s="22"/>
      <c r="C110" s="20"/>
      <c r="D110" s="13"/>
      <c r="E110" s="13"/>
      <c r="F110" s="168" t="s">
        <v>103</v>
      </c>
      <c r="G110" s="168"/>
      <c r="H110" s="168"/>
      <c r="I110" s="168"/>
      <c r="J110" s="10">
        <v>232</v>
      </c>
      <c r="K110" s="15">
        <v>5</v>
      </c>
      <c r="L110" s="15">
        <v>2</v>
      </c>
      <c r="M110" s="35" t="s">
        <v>106</v>
      </c>
      <c r="N110" s="11">
        <v>540</v>
      </c>
      <c r="O110" s="70">
        <v>0</v>
      </c>
      <c r="P110" s="70">
        <v>0</v>
      </c>
      <c r="Q110" s="71">
        <v>0</v>
      </c>
    </row>
    <row r="111" spans="1:17" ht="21.75" customHeight="1">
      <c r="A111" s="156">
        <v>2.3208016240475001E+19</v>
      </c>
      <c r="B111" s="9"/>
      <c r="C111" s="173" t="s">
        <v>5</v>
      </c>
      <c r="D111" s="174"/>
      <c r="E111" s="174"/>
      <c r="F111" s="174"/>
      <c r="G111" s="174"/>
      <c r="H111" s="174"/>
      <c r="I111" s="175"/>
      <c r="J111" s="7">
        <v>232</v>
      </c>
      <c r="K111" s="16">
        <v>5</v>
      </c>
      <c r="L111" s="16">
        <v>3</v>
      </c>
      <c r="M111" s="32">
        <v>0</v>
      </c>
      <c r="N111" s="8">
        <v>0</v>
      </c>
      <c r="O111" s="68">
        <f>O112</f>
        <v>2457722</v>
      </c>
      <c r="P111" s="68">
        <f>P114</f>
        <v>2185266</v>
      </c>
      <c r="Q111" s="69">
        <f>Q112</f>
        <v>2411266</v>
      </c>
    </row>
    <row r="112" spans="1:17" ht="61.9" customHeight="1">
      <c r="A112" s="17"/>
      <c r="B112" s="9"/>
      <c r="C112" s="176" t="s">
        <v>76</v>
      </c>
      <c r="D112" s="177"/>
      <c r="E112" s="177"/>
      <c r="F112" s="177"/>
      <c r="G112" s="177"/>
      <c r="H112" s="177"/>
      <c r="I112" s="178"/>
      <c r="J112" s="7">
        <v>232</v>
      </c>
      <c r="K112" s="16">
        <v>5</v>
      </c>
      <c r="L112" s="16">
        <v>3</v>
      </c>
      <c r="M112" s="110">
        <v>6200000000</v>
      </c>
      <c r="N112" s="8">
        <v>0</v>
      </c>
      <c r="O112" s="68">
        <f>O114+O122</f>
        <v>2457722</v>
      </c>
      <c r="P112" s="68">
        <f>P114+P122</f>
        <v>2185266</v>
      </c>
      <c r="Q112" s="68">
        <f>Q114+Q122</f>
        <v>2411266</v>
      </c>
    </row>
    <row r="113" spans="1:17" ht="23.45" customHeight="1">
      <c r="A113" s="108"/>
      <c r="B113" s="9"/>
      <c r="C113" s="176" t="s">
        <v>77</v>
      </c>
      <c r="D113" s="185"/>
      <c r="E113" s="185"/>
      <c r="F113" s="185"/>
      <c r="G113" s="185"/>
      <c r="H113" s="185"/>
      <c r="I113" s="186"/>
      <c r="J113" s="7">
        <v>232</v>
      </c>
      <c r="K113" s="16">
        <v>5</v>
      </c>
      <c r="L113" s="16">
        <v>3</v>
      </c>
      <c r="M113" s="111">
        <v>6240000000</v>
      </c>
      <c r="N113" s="8">
        <v>0</v>
      </c>
      <c r="O113" s="68">
        <f>O114</f>
        <v>2457722</v>
      </c>
      <c r="P113" s="68">
        <f t="shared" ref="P113:Q113" si="37">P112</f>
        <v>2185266</v>
      </c>
      <c r="Q113" s="68">
        <f t="shared" si="37"/>
        <v>2411266</v>
      </c>
    </row>
    <row r="114" spans="1:17" ht="31.9" customHeight="1">
      <c r="A114" s="17"/>
      <c r="B114" s="9"/>
      <c r="C114" s="182" t="s">
        <v>63</v>
      </c>
      <c r="D114" s="183"/>
      <c r="E114" s="183"/>
      <c r="F114" s="183"/>
      <c r="G114" s="183"/>
      <c r="H114" s="183"/>
      <c r="I114" s="184"/>
      <c r="J114" s="7">
        <v>232</v>
      </c>
      <c r="K114" s="16">
        <v>5</v>
      </c>
      <c r="L114" s="16">
        <v>3</v>
      </c>
      <c r="M114" s="113">
        <v>6240300000</v>
      </c>
      <c r="N114" s="8">
        <v>0</v>
      </c>
      <c r="O114" s="68">
        <f>O115</f>
        <v>2457722</v>
      </c>
      <c r="P114" s="68">
        <f>P115+P119</f>
        <v>2185266</v>
      </c>
      <c r="Q114" s="68">
        <f t="shared" ref="Q114" si="38">Q115</f>
        <v>2411266</v>
      </c>
    </row>
    <row r="115" spans="1:17" ht="27" customHeight="1">
      <c r="A115" s="17"/>
      <c r="B115" s="9"/>
      <c r="C115" s="18"/>
      <c r="D115" s="39"/>
      <c r="E115" s="187" t="s">
        <v>64</v>
      </c>
      <c r="F115" s="188"/>
      <c r="G115" s="188"/>
      <c r="H115" s="188"/>
      <c r="I115" s="189"/>
      <c r="J115" s="10">
        <v>232</v>
      </c>
      <c r="K115" s="15">
        <v>5</v>
      </c>
      <c r="L115" s="15">
        <v>3</v>
      </c>
      <c r="M115" s="33">
        <v>6240395310</v>
      </c>
      <c r="N115" s="11">
        <v>0</v>
      </c>
      <c r="O115" s="70">
        <f t="shared" ref="O115:Q115" si="39">O116</f>
        <v>2457722</v>
      </c>
      <c r="P115" s="70">
        <f t="shared" si="39"/>
        <v>2185266</v>
      </c>
      <c r="Q115" s="71">
        <f t="shared" si="39"/>
        <v>2411266</v>
      </c>
    </row>
    <row r="116" spans="1:17" ht="31.15" customHeight="1">
      <c r="A116" s="17"/>
      <c r="B116" s="9"/>
      <c r="C116" s="18"/>
      <c r="D116" s="19"/>
      <c r="E116" s="19"/>
      <c r="F116" s="169" t="s">
        <v>29</v>
      </c>
      <c r="G116" s="169"/>
      <c r="H116" s="169"/>
      <c r="I116" s="169"/>
      <c r="J116" s="10">
        <v>232</v>
      </c>
      <c r="K116" s="15">
        <v>5</v>
      </c>
      <c r="L116" s="15">
        <v>3</v>
      </c>
      <c r="M116" s="33">
        <v>6240395310</v>
      </c>
      <c r="N116" s="11" t="s">
        <v>1</v>
      </c>
      <c r="O116" s="70">
        <f>O117+O118</f>
        <v>2457722</v>
      </c>
      <c r="P116" s="70">
        <f>P117+P118</f>
        <v>2185266</v>
      </c>
      <c r="Q116" s="71">
        <f>Q117+Q118</f>
        <v>2411266</v>
      </c>
    </row>
    <row r="117" spans="1:17" ht="24" customHeight="1">
      <c r="A117" s="17"/>
      <c r="B117" s="9"/>
      <c r="C117" s="18"/>
      <c r="D117" s="19"/>
      <c r="E117" s="19"/>
      <c r="F117" s="168" t="s">
        <v>44</v>
      </c>
      <c r="G117" s="168"/>
      <c r="H117" s="168"/>
      <c r="I117" s="168"/>
      <c r="J117" s="10">
        <v>232</v>
      </c>
      <c r="K117" s="15">
        <v>5</v>
      </c>
      <c r="L117" s="15">
        <v>3</v>
      </c>
      <c r="M117" s="33">
        <v>6240395310</v>
      </c>
      <c r="N117" s="11">
        <v>244</v>
      </c>
      <c r="O117" s="70">
        <v>2457722</v>
      </c>
      <c r="P117" s="70">
        <v>2147266</v>
      </c>
      <c r="Q117" s="71">
        <v>2373266</v>
      </c>
    </row>
    <row r="118" spans="1:17" ht="21" customHeight="1">
      <c r="A118" s="79"/>
      <c r="B118" s="9"/>
      <c r="C118" s="80"/>
      <c r="D118" s="78"/>
      <c r="E118" s="78"/>
      <c r="F118" s="168" t="s">
        <v>45</v>
      </c>
      <c r="G118" s="168"/>
      <c r="H118" s="168"/>
      <c r="I118" s="168"/>
      <c r="J118" s="10">
        <v>232</v>
      </c>
      <c r="K118" s="15">
        <v>5</v>
      </c>
      <c r="L118" s="15">
        <v>3</v>
      </c>
      <c r="M118" s="33">
        <v>6240395310</v>
      </c>
      <c r="N118" s="11">
        <v>247</v>
      </c>
      <c r="O118" s="70">
        <v>0</v>
      </c>
      <c r="P118" s="70">
        <v>38000</v>
      </c>
      <c r="Q118" s="70">
        <v>38000</v>
      </c>
    </row>
    <row r="119" spans="1:17" ht="28.9" customHeight="1">
      <c r="A119" s="100"/>
      <c r="B119" s="9"/>
      <c r="C119" s="99"/>
      <c r="D119" s="98"/>
      <c r="E119" s="98"/>
      <c r="F119" s="170" t="s">
        <v>71</v>
      </c>
      <c r="G119" s="171"/>
      <c r="H119" s="171"/>
      <c r="I119" s="172"/>
      <c r="J119" s="10">
        <v>232</v>
      </c>
      <c r="K119" s="15">
        <v>5</v>
      </c>
      <c r="L119" s="15">
        <v>3</v>
      </c>
      <c r="M119" s="106" t="s">
        <v>72</v>
      </c>
      <c r="N119" s="11">
        <v>0</v>
      </c>
      <c r="O119" s="70">
        <f>O120</f>
        <v>0</v>
      </c>
      <c r="P119" s="70">
        <f>P120</f>
        <v>0</v>
      </c>
      <c r="Q119" s="70">
        <f>Q120</f>
        <v>0</v>
      </c>
    </row>
    <row r="120" spans="1:17" ht="29.45" customHeight="1">
      <c r="A120" s="100"/>
      <c r="B120" s="9"/>
      <c r="C120" s="99"/>
      <c r="D120" s="98"/>
      <c r="E120" s="98"/>
      <c r="F120" s="170" t="s">
        <v>29</v>
      </c>
      <c r="G120" s="171"/>
      <c r="H120" s="171"/>
      <c r="I120" s="172"/>
      <c r="J120" s="10">
        <v>232</v>
      </c>
      <c r="K120" s="15">
        <v>5</v>
      </c>
      <c r="L120" s="15">
        <v>3</v>
      </c>
      <c r="M120" s="106" t="s">
        <v>72</v>
      </c>
      <c r="N120" s="11" t="s">
        <v>1</v>
      </c>
      <c r="O120" s="70">
        <f>O121</f>
        <v>0</v>
      </c>
      <c r="P120" s="70">
        <f t="shared" ref="P120:Q120" si="40">P121</f>
        <v>0</v>
      </c>
      <c r="Q120" s="70">
        <f t="shared" si="40"/>
        <v>0</v>
      </c>
    </row>
    <row r="121" spans="1:17" ht="20.45" customHeight="1">
      <c r="A121" s="100"/>
      <c r="B121" s="9"/>
      <c r="C121" s="99"/>
      <c r="D121" s="98"/>
      <c r="E121" s="98"/>
      <c r="F121" s="170" t="s">
        <v>44</v>
      </c>
      <c r="G121" s="171"/>
      <c r="H121" s="171"/>
      <c r="I121" s="172"/>
      <c r="J121" s="10">
        <v>232</v>
      </c>
      <c r="K121" s="15">
        <v>5</v>
      </c>
      <c r="L121" s="15">
        <v>3</v>
      </c>
      <c r="M121" s="106" t="s">
        <v>72</v>
      </c>
      <c r="N121" s="11">
        <v>244</v>
      </c>
      <c r="O121" s="70">
        <v>0</v>
      </c>
      <c r="P121" s="70">
        <v>0</v>
      </c>
      <c r="Q121" s="70">
        <v>0</v>
      </c>
    </row>
    <row r="122" spans="1:17" ht="18.600000000000001" customHeight="1">
      <c r="A122" s="95"/>
      <c r="B122" s="9"/>
      <c r="C122" s="176" t="s">
        <v>65</v>
      </c>
      <c r="D122" s="185"/>
      <c r="E122" s="185"/>
      <c r="F122" s="185"/>
      <c r="G122" s="185"/>
      <c r="H122" s="185"/>
      <c r="I122" s="186"/>
      <c r="J122" s="7">
        <v>232</v>
      </c>
      <c r="K122" s="16">
        <v>5</v>
      </c>
      <c r="L122" s="16">
        <v>3</v>
      </c>
      <c r="M122" s="117">
        <v>6250000000</v>
      </c>
      <c r="N122" s="8">
        <v>0</v>
      </c>
      <c r="O122" s="68">
        <f>O123</f>
        <v>0</v>
      </c>
      <c r="P122" s="68">
        <f t="shared" ref="P122:Q122" si="41">P123</f>
        <v>0</v>
      </c>
      <c r="Q122" s="68">
        <f t="shared" si="41"/>
        <v>0</v>
      </c>
    </row>
    <row r="123" spans="1:17" ht="42.6" customHeight="1">
      <c r="A123" s="95"/>
      <c r="B123" s="9"/>
      <c r="C123" s="109"/>
      <c r="D123" s="176" t="s">
        <v>66</v>
      </c>
      <c r="E123" s="185"/>
      <c r="F123" s="185"/>
      <c r="G123" s="185"/>
      <c r="H123" s="185"/>
      <c r="I123" s="186"/>
      <c r="J123" s="7">
        <v>232</v>
      </c>
      <c r="K123" s="16">
        <v>5</v>
      </c>
      <c r="L123" s="16">
        <v>3</v>
      </c>
      <c r="M123" s="118" t="s">
        <v>67</v>
      </c>
      <c r="N123" s="8">
        <v>0</v>
      </c>
      <c r="O123" s="68">
        <f>O124+O127</f>
        <v>0</v>
      </c>
      <c r="P123" s="68">
        <f t="shared" ref="P123:Q123" si="42">P124</f>
        <v>0</v>
      </c>
      <c r="Q123" s="68">
        <f t="shared" si="42"/>
        <v>0</v>
      </c>
    </row>
    <row r="124" spans="1:17" ht="31.15" customHeight="1">
      <c r="A124" s="47"/>
      <c r="B124" s="9"/>
      <c r="C124" s="176" t="s">
        <v>79</v>
      </c>
      <c r="D124" s="180"/>
      <c r="E124" s="180"/>
      <c r="F124" s="180"/>
      <c r="G124" s="180"/>
      <c r="H124" s="180"/>
      <c r="I124" s="181"/>
      <c r="J124" s="10">
        <v>232</v>
      </c>
      <c r="K124" s="50">
        <v>5</v>
      </c>
      <c r="L124" s="50">
        <v>3</v>
      </c>
      <c r="M124" s="51" t="s">
        <v>78</v>
      </c>
      <c r="N124" s="42">
        <v>0</v>
      </c>
      <c r="O124" s="70">
        <f t="shared" ref="O124:Q125" si="43">O125</f>
        <v>0</v>
      </c>
      <c r="P124" s="70">
        <f t="shared" si="43"/>
        <v>0</v>
      </c>
      <c r="Q124" s="70">
        <f t="shared" si="43"/>
        <v>0</v>
      </c>
    </row>
    <row r="125" spans="1:17" ht="30" customHeight="1">
      <c r="A125" s="47"/>
      <c r="B125" s="9"/>
      <c r="C125" s="48"/>
      <c r="D125" s="46"/>
      <c r="E125" s="169" t="s">
        <v>29</v>
      </c>
      <c r="F125" s="179"/>
      <c r="G125" s="179"/>
      <c r="H125" s="179"/>
      <c r="I125" s="179"/>
      <c r="J125" s="10">
        <v>232</v>
      </c>
      <c r="K125" s="50">
        <v>5</v>
      </c>
      <c r="L125" s="50">
        <v>3</v>
      </c>
      <c r="M125" s="51" t="s">
        <v>78</v>
      </c>
      <c r="N125" s="42">
        <v>240</v>
      </c>
      <c r="O125" s="70">
        <f t="shared" si="43"/>
        <v>0</v>
      </c>
      <c r="P125" s="70">
        <f t="shared" si="43"/>
        <v>0</v>
      </c>
      <c r="Q125" s="70">
        <f t="shared" si="43"/>
        <v>0</v>
      </c>
    </row>
    <row r="126" spans="1:17" ht="19.149999999999999" customHeight="1">
      <c r="A126" s="47"/>
      <c r="B126" s="9"/>
      <c r="C126" s="48"/>
      <c r="D126" s="46"/>
      <c r="E126" s="169" t="s">
        <v>44</v>
      </c>
      <c r="F126" s="179"/>
      <c r="G126" s="179"/>
      <c r="H126" s="179"/>
      <c r="I126" s="179"/>
      <c r="J126" s="10">
        <v>232</v>
      </c>
      <c r="K126" s="15">
        <v>5</v>
      </c>
      <c r="L126" s="15">
        <v>3</v>
      </c>
      <c r="M126" s="51" t="s">
        <v>78</v>
      </c>
      <c r="N126" s="42">
        <v>244</v>
      </c>
      <c r="O126" s="70">
        <v>0</v>
      </c>
      <c r="P126" s="70">
        <v>0</v>
      </c>
      <c r="Q126" s="70">
        <v>0</v>
      </c>
    </row>
    <row r="127" spans="1:17" ht="28.9" customHeight="1">
      <c r="A127" s="136"/>
      <c r="B127" s="139"/>
      <c r="C127" s="164" t="s">
        <v>82</v>
      </c>
      <c r="D127" s="164"/>
      <c r="E127" s="164"/>
      <c r="F127" s="164"/>
      <c r="G127" s="164"/>
      <c r="H127" s="164"/>
      <c r="I127" s="164"/>
      <c r="J127" s="7">
        <v>232</v>
      </c>
      <c r="K127" s="16">
        <v>5</v>
      </c>
      <c r="L127" s="16">
        <v>3</v>
      </c>
      <c r="M127" s="141" t="s">
        <v>68</v>
      </c>
      <c r="N127" s="140">
        <v>0</v>
      </c>
      <c r="O127" s="68">
        <f>O128</f>
        <v>0</v>
      </c>
      <c r="P127" s="68">
        <f t="shared" ref="P127:Q127" si="44">P128</f>
        <v>0</v>
      </c>
      <c r="Q127" s="68">
        <f t="shared" si="44"/>
        <v>0</v>
      </c>
    </row>
    <row r="128" spans="1:17" ht="28.15" customHeight="1">
      <c r="A128" s="136"/>
      <c r="B128" s="139"/>
      <c r="C128" s="137"/>
      <c r="D128" s="135"/>
      <c r="E128" s="135"/>
      <c r="F128" s="190" t="s">
        <v>29</v>
      </c>
      <c r="G128" s="190"/>
      <c r="H128" s="190"/>
      <c r="I128" s="190"/>
      <c r="J128" s="7">
        <v>232</v>
      </c>
      <c r="K128" s="16">
        <v>5</v>
      </c>
      <c r="L128" s="16">
        <v>3</v>
      </c>
      <c r="M128" s="141" t="s">
        <v>68</v>
      </c>
      <c r="N128" s="42">
        <v>240</v>
      </c>
      <c r="O128" s="70">
        <f>O129</f>
        <v>0</v>
      </c>
      <c r="P128" s="70">
        <f t="shared" ref="P128:Q128" si="45">P129</f>
        <v>0</v>
      </c>
      <c r="Q128" s="70">
        <f t="shared" si="45"/>
        <v>0</v>
      </c>
    </row>
    <row r="129" spans="1:17" ht="19.149999999999999" customHeight="1">
      <c r="A129" s="136"/>
      <c r="B129" s="139"/>
      <c r="C129" s="137"/>
      <c r="D129" s="135"/>
      <c r="E129" s="135"/>
      <c r="F129" s="190" t="s">
        <v>44</v>
      </c>
      <c r="G129" s="190"/>
      <c r="H129" s="190"/>
      <c r="I129" s="190"/>
      <c r="J129" s="7">
        <v>232</v>
      </c>
      <c r="K129" s="16">
        <v>5</v>
      </c>
      <c r="L129" s="16">
        <v>3</v>
      </c>
      <c r="M129" s="141" t="s">
        <v>68</v>
      </c>
      <c r="N129" s="42">
        <v>244</v>
      </c>
      <c r="O129" s="70">
        <v>0</v>
      </c>
      <c r="P129" s="70">
        <v>0</v>
      </c>
      <c r="Q129" s="70">
        <v>0</v>
      </c>
    </row>
    <row r="130" spans="1:17" ht="15" customHeight="1">
      <c r="A130" s="191" t="s">
        <v>33</v>
      </c>
      <c r="B130" s="192"/>
      <c r="C130" s="192"/>
      <c r="D130" s="192"/>
      <c r="E130" s="192"/>
      <c r="F130" s="192"/>
      <c r="G130" s="192"/>
      <c r="H130" s="192"/>
      <c r="I130" s="193"/>
      <c r="J130" s="7">
        <v>232</v>
      </c>
      <c r="K130" s="28">
        <v>8</v>
      </c>
      <c r="L130" s="28">
        <v>0</v>
      </c>
      <c r="M130" s="36">
        <v>0</v>
      </c>
      <c r="N130" s="29">
        <v>0</v>
      </c>
      <c r="O130" s="74">
        <f t="shared" ref="O130:Q131" si="46">O131</f>
        <v>7269600</v>
      </c>
      <c r="P130" s="74">
        <f t="shared" si="46"/>
        <v>7069600</v>
      </c>
      <c r="Q130" s="75">
        <f t="shared" si="46"/>
        <v>7069600</v>
      </c>
    </row>
    <row r="131" spans="1:17" ht="15" customHeight="1">
      <c r="A131" s="30"/>
      <c r="B131" s="31"/>
      <c r="C131" s="207" t="s">
        <v>4</v>
      </c>
      <c r="D131" s="208"/>
      <c r="E131" s="208"/>
      <c r="F131" s="208"/>
      <c r="G131" s="208"/>
      <c r="H131" s="208"/>
      <c r="I131" s="209"/>
      <c r="J131" s="7">
        <v>232</v>
      </c>
      <c r="K131" s="28">
        <v>8</v>
      </c>
      <c r="L131" s="28">
        <v>1</v>
      </c>
      <c r="M131" s="36">
        <v>0</v>
      </c>
      <c r="N131" s="29">
        <v>0</v>
      </c>
      <c r="O131" s="74">
        <f t="shared" si="46"/>
        <v>7269600</v>
      </c>
      <c r="P131" s="74">
        <f t="shared" si="46"/>
        <v>7069600</v>
      </c>
      <c r="Q131" s="75">
        <f t="shared" si="46"/>
        <v>7069600</v>
      </c>
    </row>
    <row r="132" spans="1:17" ht="61.15" customHeight="1">
      <c r="A132" s="30"/>
      <c r="B132" s="31"/>
      <c r="C132" s="220" t="s">
        <v>76</v>
      </c>
      <c r="D132" s="221"/>
      <c r="E132" s="221"/>
      <c r="F132" s="221"/>
      <c r="G132" s="221"/>
      <c r="H132" s="221"/>
      <c r="I132" s="222"/>
      <c r="J132" s="7">
        <v>232</v>
      </c>
      <c r="K132" s="28">
        <v>8</v>
      </c>
      <c r="L132" s="28">
        <v>1</v>
      </c>
      <c r="M132" s="36">
        <v>6200000000</v>
      </c>
      <c r="N132" s="29">
        <v>0</v>
      </c>
      <c r="O132" s="74">
        <f t="shared" ref="O132:P132" si="47">O134</f>
        <v>7269600</v>
      </c>
      <c r="P132" s="74">
        <f t="shared" si="47"/>
        <v>7069600</v>
      </c>
      <c r="Q132" s="74">
        <f>Q134</f>
        <v>7069600</v>
      </c>
    </row>
    <row r="133" spans="1:17" ht="24.6" customHeight="1">
      <c r="A133" s="30"/>
      <c r="B133" s="119"/>
      <c r="C133" s="176" t="s">
        <v>77</v>
      </c>
      <c r="D133" s="185"/>
      <c r="E133" s="185"/>
      <c r="F133" s="185"/>
      <c r="G133" s="185"/>
      <c r="H133" s="185"/>
      <c r="I133" s="186"/>
      <c r="J133" s="7">
        <v>232</v>
      </c>
      <c r="K133" s="16">
        <v>8</v>
      </c>
      <c r="L133" s="16">
        <v>1</v>
      </c>
      <c r="M133" s="111">
        <v>6240000000</v>
      </c>
      <c r="N133" s="8">
        <v>0</v>
      </c>
      <c r="O133" s="74">
        <f>O134</f>
        <v>7269600</v>
      </c>
      <c r="P133" s="74">
        <f t="shared" ref="P133:Q133" si="48">P134</f>
        <v>7069600</v>
      </c>
      <c r="Q133" s="74">
        <f t="shared" si="48"/>
        <v>7069600</v>
      </c>
    </row>
    <row r="134" spans="1:17" ht="30.6" customHeight="1">
      <c r="A134" s="17"/>
      <c r="B134" s="9"/>
      <c r="C134" s="187" t="s">
        <v>91</v>
      </c>
      <c r="D134" s="188"/>
      <c r="E134" s="188"/>
      <c r="F134" s="188"/>
      <c r="G134" s="188"/>
      <c r="H134" s="188"/>
      <c r="I134" s="189"/>
      <c r="J134" s="10">
        <v>232</v>
      </c>
      <c r="K134" s="15">
        <v>8</v>
      </c>
      <c r="L134" s="15">
        <v>1</v>
      </c>
      <c r="M134" s="92">
        <v>6240400000</v>
      </c>
      <c r="N134" s="11">
        <v>0</v>
      </c>
      <c r="O134" s="70">
        <f>O135+O140+O144+O137</f>
        <v>7269600</v>
      </c>
      <c r="P134" s="70">
        <f>P140+P135+P144</f>
        <v>7069600</v>
      </c>
      <c r="Q134" s="70">
        <f>Q135+Q140+Q144</f>
        <v>7069600</v>
      </c>
    </row>
    <row r="135" spans="1:17" ht="73.150000000000006" customHeight="1">
      <c r="A135" s="17"/>
      <c r="B135" s="9"/>
      <c r="C135" s="187" t="s">
        <v>99</v>
      </c>
      <c r="D135" s="188"/>
      <c r="E135" s="188"/>
      <c r="F135" s="188"/>
      <c r="G135" s="188"/>
      <c r="H135" s="188"/>
      <c r="I135" s="189"/>
      <c r="J135" s="10">
        <v>232</v>
      </c>
      <c r="K135" s="15">
        <v>8</v>
      </c>
      <c r="L135" s="15">
        <v>1</v>
      </c>
      <c r="M135" s="92" t="s">
        <v>98</v>
      </c>
      <c r="N135" s="27">
        <v>0</v>
      </c>
      <c r="O135" s="72">
        <f>O136</f>
        <v>5030800</v>
      </c>
      <c r="P135" s="70">
        <f>P136</f>
        <v>6169600</v>
      </c>
      <c r="Q135" s="70">
        <f>Q136</f>
        <v>6169600</v>
      </c>
    </row>
    <row r="136" spans="1:17" ht="16.149999999999999" customHeight="1">
      <c r="A136" s="17"/>
      <c r="B136" s="9"/>
      <c r="C136" s="18"/>
      <c r="D136" s="170" t="s">
        <v>3</v>
      </c>
      <c r="E136" s="171"/>
      <c r="F136" s="171"/>
      <c r="G136" s="171"/>
      <c r="H136" s="171"/>
      <c r="I136" s="172"/>
      <c r="J136" s="10">
        <v>232</v>
      </c>
      <c r="K136" s="15">
        <v>8</v>
      </c>
      <c r="L136" s="15">
        <v>1</v>
      </c>
      <c r="M136" s="92" t="s">
        <v>98</v>
      </c>
      <c r="N136" s="11">
        <v>540</v>
      </c>
      <c r="O136" s="70">
        <v>5030800</v>
      </c>
      <c r="P136" s="70">
        <v>6169600</v>
      </c>
      <c r="Q136" s="70">
        <v>6169600</v>
      </c>
    </row>
    <row r="137" spans="1:17" ht="16.149999999999999" customHeight="1">
      <c r="A137" s="143"/>
      <c r="B137" s="9"/>
      <c r="C137" s="170" t="s">
        <v>85</v>
      </c>
      <c r="D137" s="171"/>
      <c r="E137" s="171"/>
      <c r="F137" s="171"/>
      <c r="G137" s="171"/>
      <c r="H137" s="171"/>
      <c r="I137" s="172"/>
      <c r="J137" s="10">
        <v>232</v>
      </c>
      <c r="K137" s="15">
        <v>8</v>
      </c>
      <c r="L137" s="15">
        <v>1</v>
      </c>
      <c r="M137" s="33">
        <v>6240495110</v>
      </c>
      <c r="N137" s="11">
        <v>0</v>
      </c>
      <c r="O137" s="70">
        <f>O138</f>
        <v>0</v>
      </c>
      <c r="P137" s="70">
        <f t="shared" ref="P137:Q137" si="49">P138</f>
        <v>0</v>
      </c>
      <c r="Q137" s="70">
        <f t="shared" si="49"/>
        <v>0</v>
      </c>
    </row>
    <row r="138" spans="1:17" ht="28.9" customHeight="1">
      <c r="A138" s="143"/>
      <c r="B138" s="9"/>
      <c r="C138" s="147"/>
      <c r="D138" s="171" t="s">
        <v>29</v>
      </c>
      <c r="E138" s="171"/>
      <c r="F138" s="171"/>
      <c r="G138" s="171"/>
      <c r="H138" s="171"/>
      <c r="I138" s="172"/>
      <c r="J138" s="10">
        <v>232</v>
      </c>
      <c r="K138" s="15">
        <v>8</v>
      </c>
      <c r="L138" s="15">
        <v>1</v>
      </c>
      <c r="M138" s="33">
        <v>6240495110</v>
      </c>
      <c r="N138" s="11">
        <v>240</v>
      </c>
      <c r="O138" s="70">
        <f>O139</f>
        <v>0</v>
      </c>
      <c r="P138" s="70">
        <v>0</v>
      </c>
      <c r="Q138" s="70">
        <v>0</v>
      </c>
    </row>
    <row r="139" spans="1:17" ht="16.149999999999999" customHeight="1">
      <c r="A139" s="143"/>
      <c r="B139" s="9"/>
      <c r="C139" s="147"/>
      <c r="D139" s="171" t="s">
        <v>44</v>
      </c>
      <c r="E139" s="171"/>
      <c r="F139" s="171"/>
      <c r="G139" s="171"/>
      <c r="H139" s="171"/>
      <c r="I139" s="172"/>
      <c r="J139" s="10">
        <v>232</v>
      </c>
      <c r="K139" s="15">
        <v>8</v>
      </c>
      <c r="L139" s="15">
        <v>1</v>
      </c>
      <c r="M139" s="33">
        <v>6240495110</v>
      </c>
      <c r="N139" s="27">
        <v>244</v>
      </c>
      <c r="O139" s="70">
        <v>0</v>
      </c>
      <c r="P139" s="70">
        <v>0</v>
      </c>
      <c r="Q139" s="70">
        <v>0</v>
      </c>
    </row>
    <row r="140" spans="1:17" ht="30" customHeight="1">
      <c r="A140" s="17"/>
      <c r="B140" s="9"/>
      <c r="C140" s="170" t="s">
        <v>69</v>
      </c>
      <c r="D140" s="171"/>
      <c r="E140" s="171"/>
      <c r="F140" s="171"/>
      <c r="G140" s="171"/>
      <c r="H140" s="171"/>
      <c r="I140" s="172"/>
      <c r="J140" s="10">
        <v>232</v>
      </c>
      <c r="K140" s="15">
        <v>8</v>
      </c>
      <c r="L140" s="15">
        <v>1</v>
      </c>
      <c r="M140" s="33">
        <v>6240495220</v>
      </c>
      <c r="N140" s="11">
        <v>0</v>
      </c>
      <c r="O140" s="70">
        <f>O141</f>
        <v>1100000</v>
      </c>
      <c r="P140" s="70">
        <f>P141</f>
        <v>900000</v>
      </c>
      <c r="Q140" s="71">
        <f>Q141</f>
        <v>900000</v>
      </c>
    </row>
    <row r="141" spans="1:17" ht="28.15" customHeight="1">
      <c r="A141" s="49" t="s">
        <v>45</v>
      </c>
      <c r="B141" s="9"/>
      <c r="C141" s="48"/>
      <c r="D141" s="46"/>
      <c r="E141" s="46"/>
      <c r="F141" s="210" t="s">
        <v>29</v>
      </c>
      <c r="G141" s="211"/>
      <c r="H141" s="211"/>
      <c r="I141" s="212"/>
      <c r="J141" s="10">
        <v>232</v>
      </c>
      <c r="K141" s="15">
        <v>8</v>
      </c>
      <c r="L141" s="15">
        <v>1</v>
      </c>
      <c r="M141" s="33">
        <v>6240495220</v>
      </c>
      <c r="N141" s="11">
        <v>240</v>
      </c>
      <c r="O141" s="70">
        <f>O142+O143</f>
        <v>1100000</v>
      </c>
      <c r="P141" s="70">
        <f>P142+P143</f>
        <v>900000</v>
      </c>
      <c r="Q141" s="70">
        <f>Q142+Q143</f>
        <v>900000</v>
      </c>
    </row>
    <row r="142" spans="1:17" ht="21" customHeight="1">
      <c r="A142" s="17"/>
      <c r="B142" s="9"/>
      <c r="C142" s="18"/>
      <c r="D142" s="19"/>
      <c r="E142" s="19"/>
      <c r="F142" s="168" t="s">
        <v>44</v>
      </c>
      <c r="G142" s="168"/>
      <c r="H142" s="168"/>
      <c r="I142" s="168"/>
      <c r="J142" s="10">
        <v>232</v>
      </c>
      <c r="K142" s="26">
        <v>8</v>
      </c>
      <c r="L142" s="26">
        <v>1</v>
      </c>
      <c r="M142" s="33">
        <v>6240495220</v>
      </c>
      <c r="N142" s="27">
        <v>244</v>
      </c>
      <c r="O142" s="72">
        <v>300000</v>
      </c>
      <c r="P142" s="72">
        <v>100000</v>
      </c>
      <c r="Q142" s="73">
        <v>100000</v>
      </c>
    </row>
    <row r="143" spans="1:17" ht="16.899999999999999" customHeight="1">
      <c r="A143" s="17"/>
      <c r="B143" s="9"/>
      <c r="C143" s="18"/>
      <c r="D143" s="19"/>
      <c r="E143" s="19"/>
      <c r="F143" s="210" t="s">
        <v>45</v>
      </c>
      <c r="G143" s="211"/>
      <c r="H143" s="211"/>
      <c r="I143" s="212"/>
      <c r="J143" s="10">
        <v>232</v>
      </c>
      <c r="K143" s="26">
        <v>8</v>
      </c>
      <c r="L143" s="26">
        <v>1</v>
      </c>
      <c r="M143" s="33">
        <v>6240495220</v>
      </c>
      <c r="N143" s="27">
        <v>247</v>
      </c>
      <c r="O143" s="72">
        <v>800000</v>
      </c>
      <c r="P143" s="72">
        <v>800000</v>
      </c>
      <c r="Q143" s="72">
        <v>800000</v>
      </c>
    </row>
    <row r="144" spans="1:17" ht="42.6" customHeight="1">
      <c r="A144" s="58"/>
      <c r="B144" s="9"/>
      <c r="C144" s="170" t="s">
        <v>97</v>
      </c>
      <c r="D144" s="171"/>
      <c r="E144" s="171"/>
      <c r="F144" s="171"/>
      <c r="G144" s="171"/>
      <c r="H144" s="171"/>
      <c r="I144" s="172"/>
      <c r="J144" s="10">
        <v>232</v>
      </c>
      <c r="K144" s="15">
        <v>8</v>
      </c>
      <c r="L144" s="15">
        <v>1</v>
      </c>
      <c r="M144" s="92" t="s">
        <v>96</v>
      </c>
      <c r="N144" s="11">
        <v>0</v>
      </c>
      <c r="O144" s="70">
        <f>O145</f>
        <v>1138800</v>
      </c>
      <c r="P144" s="70">
        <f>P145</f>
        <v>0</v>
      </c>
      <c r="Q144" s="70">
        <f>Q145</f>
        <v>0</v>
      </c>
    </row>
    <row r="145" spans="1:17" ht="21" customHeight="1">
      <c r="A145" s="58"/>
      <c r="B145" s="9"/>
      <c r="C145" s="57"/>
      <c r="D145" s="56"/>
      <c r="E145" s="56"/>
      <c r="F145" s="194" t="s">
        <v>3</v>
      </c>
      <c r="G145" s="195"/>
      <c r="H145" s="195"/>
      <c r="I145" s="213"/>
      <c r="J145" s="10">
        <v>232</v>
      </c>
      <c r="K145" s="15">
        <v>8</v>
      </c>
      <c r="L145" s="15">
        <v>1</v>
      </c>
      <c r="M145" s="92" t="s">
        <v>96</v>
      </c>
      <c r="N145" s="11">
        <v>540</v>
      </c>
      <c r="O145" s="70">
        <v>1138800</v>
      </c>
      <c r="P145" s="70">
        <v>0</v>
      </c>
      <c r="Q145" s="70">
        <v>0</v>
      </c>
    </row>
    <row r="146" spans="1:17" ht="14.45" customHeight="1">
      <c r="A146" s="146"/>
      <c r="B146" s="223" t="s">
        <v>35</v>
      </c>
      <c r="C146" s="223"/>
      <c r="D146" s="223"/>
      <c r="E146" s="223"/>
      <c r="F146" s="223"/>
      <c r="G146" s="223"/>
      <c r="H146" s="223"/>
      <c r="I146" s="224"/>
      <c r="J146" s="7">
        <v>232</v>
      </c>
      <c r="K146" s="16">
        <v>10</v>
      </c>
      <c r="L146" s="16">
        <v>0</v>
      </c>
      <c r="M146" s="32">
        <v>0</v>
      </c>
      <c r="N146" s="8">
        <v>0</v>
      </c>
      <c r="O146" s="68">
        <f>O147</f>
        <v>60000</v>
      </c>
      <c r="P146" s="68">
        <f t="shared" ref="P146:Q146" si="50">P147</f>
        <v>60000</v>
      </c>
      <c r="Q146" s="68">
        <f t="shared" si="50"/>
        <v>60000</v>
      </c>
    </row>
    <row r="147" spans="1:17" ht="18.600000000000001" customHeight="1">
      <c r="A147" s="146"/>
      <c r="B147" s="149"/>
      <c r="C147" s="185" t="s">
        <v>40</v>
      </c>
      <c r="D147" s="185"/>
      <c r="E147" s="185"/>
      <c r="F147" s="185"/>
      <c r="G147" s="185"/>
      <c r="H147" s="185"/>
      <c r="I147" s="186"/>
      <c r="J147" s="7">
        <v>232</v>
      </c>
      <c r="K147" s="16">
        <v>10</v>
      </c>
      <c r="L147" s="16">
        <v>1</v>
      </c>
      <c r="M147" s="32">
        <v>0</v>
      </c>
      <c r="N147" s="8">
        <v>0</v>
      </c>
      <c r="O147" s="68">
        <f t="shared" ref="O147:Q153" si="51">O148</f>
        <v>60000</v>
      </c>
      <c r="P147" s="68">
        <f t="shared" ref="P147:Q147" si="52">P148</f>
        <v>60000</v>
      </c>
      <c r="Q147" s="68">
        <f t="shared" si="52"/>
        <v>60000</v>
      </c>
    </row>
    <row r="148" spans="1:17" ht="58.9" customHeight="1">
      <c r="A148" s="146"/>
      <c r="B148" s="139"/>
      <c r="C148" s="220" t="s">
        <v>76</v>
      </c>
      <c r="D148" s="221"/>
      <c r="E148" s="221"/>
      <c r="F148" s="221"/>
      <c r="G148" s="221"/>
      <c r="H148" s="221"/>
      <c r="I148" s="222"/>
      <c r="J148" s="7">
        <v>232</v>
      </c>
      <c r="K148" s="16">
        <v>10</v>
      </c>
      <c r="L148" s="16">
        <v>1</v>
      </c>
      <c r="M148" s="32">
        <v>6200000000</v>
      </c>
      <c r="N148" s="8">
        <v>0</v>
      </c>
      <c r="O148" s="68">
        <f t="shared" si="51"/>
        <v>60000</v>
      </c>
      <c r="P148" s="68">
        <f t="shared" si="51"/>
        <v>60000</v>
      </c>
      <c r="Q148" s="68">
        <f t="shared" si="51"/>
        <v>60000</v>
      </c>
    </row>
    <row r="149" spans="1:17" ht="21" customHeight="1">
      <c r="A149" s="146"/>
      <c r="B149" s="139"/>
      <c r="C149" s="176" t="s">
        <v>77</v>
      </c>
      <c r="D149" s="185"/>
      <c r="E149" s="185"/>
      <c r="F149" s="185"/>
      <c r="G149" s="185"/>
      <c r="H149" s="185"/>
      <c r="I149" s="186"/>
      <c r="J149" s="7">
        <v>232</v>
      </c>
      <c r="K149" s="16">
        <v>10</v>
      </c>
      <c r="L149" s="16">
        <v>1</v>
      </c>
      <c r="M149" s="111">
        <v>6240000000</v>
      </c>
      <c r="N149" s="8">
        <v>0</v>
      </c>
      <c r="O149" s="68">
        <f t="shared" si="51"/>
        <v>60000</v>
      </c>
      <c r="P149" s="68">
        <f t="shared" si="51"/>
        <v>60000</v>
      </c>
      <c r="Q149" s="68">
        <f t="shared" si="51"/>
        <v>60000</v>
      </c>
    </row>
    <row r="150" spans="1:17" ht="27" customHeight="1">
      <c r="A150" s="146"/>
      <c r="B150" s="139"/>
      <c r="C150" s="171" t="s">
        <v>58</v>
      </c>
      <c r="D150" s="171"/>
      <c r="E150" s="171"/>
      <c r="F150" s="171"/>
      <c r="G150" s="171"/>
      <c r="H150" s="171"/>
      <c r="I150" s="172"/>
      <c r="J150" s="7">
        <v>232</v>
      </c>
      <c r="K150" s="15">
        <v>10</v>
      </c>
      <c r="L150" s="15">
        <v>1</v>
      </c>
      <c r="M150" s="33">
        <v>6240500000</v>
      </c>
      <c r="N150" s="11">
        <v>0</v>
      </c>
      <c r="O150" s="70">
        <f t="shared" si="51"/>
        <v>60000</v>
      </c>
      <c r="P150" s="70">
        <f t="shared" ref="P150:Q150" si="53">P151</f>
        <v>60000</v>
      </c>
      <c r="Q150" s="70">
        <f t="shared" si="53"/>
        <v>60000</v>
      </c>
    </row>
    <row r="151" spans="1:17" ht="30.6" customHeight="1">
      <c r="A151" s="146"/>
      <c r="B151" s="139"/>
      <c r="C151" s="171" t="s">
        <v>86</v>
      </c>
      <c r="D151" s="171"/>
      <c r="E151" s="171"/>
      <c r="F151" s="171"/>
      <c r="G151" s="171"/>
      <c r="H151" s="171"/>
      <c r="I151" s="172"/>
      <c r="J151" s="7">
        <v>232</v>
      </c>
      <c r="K151" s="15">
        <v>10</v>
      </c>
      <c r="L151" s="15">
        <v>1</v>
      </c>
      <c r="M151" s="33">
        <v>6240525050</v>
      </c>
      <c r="N151" s="11">
        <v>0</v>
      </c>
      <c r="O151" s="70">
        <f t="shared" si="51"/>
        <v>60000</v>
      </c>
      <c r="P151" s="70">
        <f t="shared" ref="P151:Q151" si="54">P152</f>
        <v>60000</v>
      </c>
      <c r="Q151" s="70">
        <f t="shared" si="54"/>
        <v>60000</v>
      </c>
    </row>
    <row r="152" spans="1:17" ht="16.149999999999999" customHeight="1">
      <c r="A152" s="146"/>
      <c r="B152" s="139"/>
      <c r="C152" s="171" t="s">
        <v>87</v>
      </c>
      <c r="D152" s="171"/>
      <c r="E152" s="171"/>
      <c r="F152" s="171"/>
      <c r="G152" s="171"/>
      <c r="H152" s="171"/>
      <c r="I152" s="172"/>
      <c r="J152" s="7">
        <v>232</v>
      </c>
      <c r="K152" s="15">
        <v>10</v>
      </c>
      <c r="L152" s="15">
        <v>1</v>
      </c>
      <c r="M152" s="33">
        <v>6240525050</v>
      </c>
      <c r="N152" s="11">
        <v>300</v>
      </c>
      <c r="O152" s="70">
        <f t="shared" si="51"/>
        <v>60000</v>
      </c>
      <c r="P152" s="70">
        <f t="shared" ref="P152:Q152" si="55">P153</f>
        <v>60000</v>
      </c>
      <c r="Q152" s="70">
        <f t="shared" si="55"/>
        <v>60000</v>
      </c>
    </row>
    <row r="153" spans="1:17" ht="16.899999999999999" customHeight="1">
      <c r="A153" s="146"/>
      <c r="B153" s="139"/>
      <c r="C153" s="171" t="s">
        <v>37</v>
      </c>
      <c r="D153" s="171"/>
      <c r="E153" s="171"/>
      <c r="F153" s="171"/>
      <c r="G153" s="171"/>
      <c r="H153" s="171"/>
      <c r="I153" s="172"/>
      <c r="J153" s="7">
        <v>232</v>
      </c>
      <c r="K153" s="15">
        <v>10</v>
      </c>
      <c r="L153" s="15">
        <v>1</v>
      </c>
      <c r="M153" s="33">
        <v>6240525050</v>
      </c>
      <c r="N153" s="11">
        <v>310</v>
      </c>
      <c r="O153" s="70">
        <f t="shared" si="51"/>
        <v>60000</v>
      </c>
      <c r="P153" s="70">
        <f>P154</f>
        <v>60000</v>
      </c>
      <c r="Q153" s="70">
        <f>Q154</f>
        <v>60000</v>
      </c>
    </row>
    <row r="154" spans="1:17" ht="21" customHeight="1">
      <c r="A154" s="146"/>
      <c r="B154" s="139"/>
      <c r="C154" s="171" t="s">
        <v>38</v>
      </c>
      <c r="D154" s="171"/>
      <c r="E154" s="171"/>
      <c r="F154" s="171"/>
      <c r="G154" s="171"/>
      <c r="H154" s="171"/>
      <c r="I154" s="172"/>
      <c r="J154" s="7">
        <v>232</v>
      </c>
      <c r="K154" s="15">
        <v>10</v>
      </c>
      <c r="L154" s="15">
        <v>1</v>
      </c>
      <c r="M154" s="33">
        <v>6240525050</v>
      </c>
      <c r="N154" s="11">
        <v>312</v>
      </c>
      <c r="O154" s="70">
        <v>60000</v>
      </c>
      <c r="P154" s="70">
        <v>60000</v>
      </c>
      <c r="Q154" s="70">
        <v>60000</v>
      </c>
    </row>
    <row r="155" spans="1:17" ht="23.25" customHeight="1">
      <c r="A155" s="217" t="s">
        <v>25</v>
      </c>
      <c r="B155" s="218"/>
      <c r="C155" s="218"/>
      <c r="D155" s="218"/>
      <c r="E155" s="218"/>
      <c r="F155" s="218"/>
      <c r="G155" s="218"/>
      <c r="H155" s="218"/>
      <c r="I155" s="219"/>
      <c r="J155" s="7">
        <v>232</v>
      </c>
      <c r="K155" s="16">
        <v>11</v>
      </c>
      <c r="L155" s="16">
        <v>0</v>
      </c>
      <c r="M155" s="32">
        <v>0</v>
      </c>
      <c r="N155" s="8">
        <v>0</v>
      </c>
      <c r="O155" s="68">
        <f t="shared" ref="O155:Q155" si="56">O156</f>
        <v>50000</v>
      </c>
      <c r="P155" s="68">
        <f t="shared" si="56"/>
        <v>50000</v>
      </c>
      <c r="Q155" s="69">
        <f t="shared" si="56"/>
        <v>50000</v>
      </c>
    </row>
    <row r="156" spans="1:17" ht="18" customHeight="1">
      <c r="A156" s="108"/>
      <c r="B156" s="9"/>
      <c r="C156" s="176" t="s">
        <v>26</v>
      </c>
      <c r="D156" s="185"/>
      <c r="E156" s="185"/>
      <c r="F156" s="185"/>
      <c r="G156" s="185"/>
      <c r="H156" s="185"/>
      <c r="I156" s="186"/>
      <c r="J156" s="7">
        <v>232</v>
      </c>
      <c r="K156" s="16">
        <v>11</v>
      </c>
      <c r="L156" s="16">
        <v>1</v>
      </c>
      <c r="M156" s="32">
        <v>0</v>
      </c>
      <c r="N156" s="8">
        <v>0</v>
      </c>
      <c r="O156" s="68">
        <f>O159</f>
        <v>50000</v>
      </c>
      <c r="P156" s="68">
        <f>P159</f>
        <v>50000</v>
      </c>
      <c r="Q156" s="69">
        <f>Q159</f>
        <v>50000</v>
      </c>
    </row>
    <row r="157" spans="1:17" ht="60.6" customHeight="1">
      <c r="A157" s="108"/>
      <c r="B157" s="9"/>
      <c r="C157" s="176" t="s">
        <v>76</v>
      </c>
      <c r="D157" s="185"/>
      <c r="E157" s="185"/>
      <c r="F157" s="185"/>
      <c r="G157" s="185"/>
      <c r="H157" s="185"/>
      <c r="I157" s="186"/>
      <c r="J157" s="7">
        <v>232</v>
      </c>
      <c r="K157" s="16">
        <v>11</v>
      </c>
      <c r="L157" s="16">
        <v>1</v>
      </c>
      <c r="M157" s="32">
        <v>6200000000</v>
      </c>
      <c r="N157" s="8">
        <v>0</v>
      </c>
      <c r="O157" s="68">
        <f t="shared" ref="O157:Q157" si="57">O159</f>
        <v>50000</v>
      </c>
      <c r="P157" s="68">
        <f t="shared" si="57"/>
        <v>50000</v>
      </c>
      <c r="Q157" s="69">
        <f t="shared" si="57"/>
        <v>50000</v>
      </c>
    </row>
    <row r="158" spans="1:17" ht="21.6" customHeight="1">
      <c r="A158" s="108"/>
      <c r="B158" s="9"/>
      <c r="C158" s="176" t="s">
        <v>77</v>
      </c>
      <c r="D158" s="185"/>
      <c r="E158" s="185"/>
      <c r="F158" s="185"/>
      <c r="G158" s="185"/>
      <c r="H158" s="185"/>
      <c r="I158" s="186"/>
      <c r="J158" s="7">
        <v>232</v>
      </c>
      <c r="K158" s="16">
        <v>11</v>
      </c>
      <c r="L158" s="16">
        <v>1</v>
      </c>
      <c r="M158" s="111">
        <v>6240000000</v>
      </c>
      <c r="N158" s="8">
        <v>0</v>
      </c>
      <c r="O158" s="68">
        <f>O159</f>
        <v>50000</v>
      </c>
      <c r="P158" s="68">
        <f t="shared" ref="P158:Q158" si="58">P159</f>
        <v>50000</v>
      </c>
      <c r="Q158" s="68">
        <f t="shared" si="58"/>
        <v>50000</v>
      </c>
    </row>
    <row r="159" spans="1:17" ht="28.15" customHeight="1">
      <c r="A159" s="45"/>
      <c r="B159" s="9"/>
      <c r="C159" s="214" t="s">
        <v>91</v>
      </c>
      <c r="D159" s="215"/>
      <c r="E159" s="215"/>
      <c r="F159" s="215"/>
      <c r="G159" s="215"/>
      <c r="H159" s="215"/>
      <c r="I159" s="216"/>
      <c r="J159" s="10">
        <v>232</v>
      </c>
      <c r="K159" s="15">
        <v>11</v>
      </c>
      <c r="L159" s="15">
        <v>1</v>
      </c>
      <c r="M159" s="92">
        <v>6240400000</v>
      </c>
      <c r="N159" s="11">
        <v>0</v>
      </c>
      <c r="O159" s="70">
        <f>O160</f>
        <v>50000</v>
      </c>
      <c r="P159" s="70">
        <f>P160</f>
        <v>50000</v>
      </c>
      <c r="Q159" s="71">
        <f>Q160</f>
        <v>50000</v>
      </c>
    </row>
    <row r="160" spans="1:17" ht="22.15" customHeight="1">
      <c r="A160" s="45"/>
      <c r="B160" s="9"/>
      <c r="C160" s="214" t="s">
        <v>70</v>
      </c>
      <c r="D160" s="215"/>
      <c r="E160" s="215"/>
      <c r="F160" s="215"/>
      <c r="G160" s="215"/>
      <c r="H160" s="215"/>
      <c r="I160" s="216"/>
      <c r="J160" s="10">
        <v>232</v>
      </c>
      <c r="K160" s="15">
        <v>11</v>
      </c>
      <c r="L160" s="15">
        <v>1</v>
      </c>
      <c r="M160" s="33">
        <v>6240495240</v>
      </c>
      <c r="N160" s="11">
        <v>0</v>
      </c>
      <c r="O160" s="70">
        <f t="shared" ref="O160:Q160" si="59">O161</f>
        <v>50000</v>
      </c>
      <c r="P160" s="70">
        <f t="shared" si="59"/>
        <v>50000</v>
      </c>
      <c r="Q160" s="71">
        <f t="shared" si="59"/>
        <v>50000</v>
      </c>
    </row>
    <row r="161" spans="1:17" ht="34.15" customHeight="1">
      <c r="A161" s="45"/>
      <c r="B161" s="9"/>
      <c r="C161" s="44"/>
      <c r="D161" s="43"/>
      <c r="E161" s="43"/>
      <c r="F161" s="168" t="s">
        <v>29</v>
      </c>
      <c r="G161" s="168"/>
      <c r="H161" s="168"/>
      <c r="I161" s="168"/>
      <c r="J161" s="10">
        <v>232</v>
      </c>
      <c r="K161" s="15">
        <v>11</v>
      </c>
      <c r="L161" s="15">
        <v>1</v>
      </c>
      <c r="M161" s="33">
        <v>6240495240</v>
      </c>
      <c r="N161" s="11">
        <v>240</v>
      </c>
      <c r="O161" s="70">
        <f>O162</f>
        <v>50000</v>
      </c>
      <c r="P161" s="70">
        <f>P162</f>
        <v>50000</v>
      </c>
      <c r="Q161" s="71">
        <f>Q162</f>
        <v>50000</v>
      </c>
    </row>
    <row r="162" spans="1:17" ht="22.9" customHeight="1">
      <c r="A162" s="45"/>
      <c r="B162" s="9"/>
      <c r="C162" s="44"/>
      <c r="D162" s="43"/>
      <c r="E162" s="43"/>
      <c r="F162" s="168" t="s">
        <v>44</v>
      </c>
      <c r="G162" s="168"/>
      <c r="H162" s="168"/>
      <c r="I162" s="168"/>
      <c r="J162" s="10">
        <v>232</v>
      </c>
      <c r="K162" s="15">
        <v>11</v>
      </c>
      <c r="L162" s="15">
        <v>1</v>
      </c>
      <c r="M162" s="33">
        <v>6240495240</v>
      </c>
      <c r="N162" s="11">
        <v>244</v>
      </c>
      <c r="O162" s="70">
        <v>50000</v>
      </c>
      <c r="P162" s="70">
        <v>50000</v>
      </c>
      <c r="Q162" s="71">
        <v>50000</v>
      </c>
    </row>
    <row r="163" spans="1:17" s="37" customFormat="1" ht="16.149999999999999" customHeight="1">
      <c r="A163" s="38"/>
      <c r="B163" s="204" t="s">
        <v>34</v>
      </c>
      <c r="C163" s="205"/>
      <c r="D163" s="205"/>
      <c r="E163" s="205"/>
      <c r="F163" s="205"/>
      <c r="G163" s="205"/>
      <c r="H163" s="205"/>
      <c r="I163" s="206"/>
      <c r="J163" s="120" t="s">
        <v>80</v>
      </c>
      <c r="K163" s="121" t="s">
        <v>80</v>
      </c>
      <c r="L163" s="122" t="s">
        <v>80</v>
      </c>
      <c r="M163" s="123" t="s">
        <v>80</v>
      </c>
      <c r="N163" s="122" t="s">
        <v>80</v>
      </c>
      <c r="O163" s="76">
        <f>O10+O54+O65+O81+O130+O99+O155+O146</f>
        <v>18372300</v>
      </c>
      <c r="P163" s="76">
        <f>P10+P54+P65+P81+P130+P99+P155+P146+P8</f>
        <v>17516500</v>
      </c>
      <c r="Q163" s="76">
        <f>Q10+Q54+Q65+Q81+Q130+Q99+Q155+Q146+Q8</f>
        <v>17922700</v>
      </c>
    </row>
  </sheetData>
  <mergeCells count="161">
    <mergeCell ref="C113:I113"/>
    <mergeCell ref="C84:I84"/>
    <mergeCell ref="F39:I39"/>
    <mergeCell ref="C105:I105"/>
    <mergeCell ref="C106:I106"/>
    <mergeCell ref="C107:I107"/>
    <mergeCell ref="C108:I108"/>
    <mergeCell ref="C109:I109"/>
    <mergeCell ref="C44:I44"/>
    <mergeCell ref="C45:I45"/>
    <mergeCell ref="C76:I76"/>
    <mergeCell ref="C83:I83"/>
    <mergeCell ref="C77:I77"/>
    <mergeCell ref="D78:I78"/>
    <mergeCell ref="F71:I71"/>
    <mergeCell ref="C58:I58"/>
    <mergeCell ref="F92:I92"/>
    <mergeCell ref="F91:I91"/>
    <mergeCell ref="F96:I96"/>
    <mergeCell ref="M1:Q1"/>
    <mergeCell ref="M2:Q2"/>
    <mergeCell ref="M3:Q3"/>
    <mergeCell ref="C12:I12"/>
    <mergeCell ref="F52:I52"/>
    <mergeCell ref="C82:I82"/>
    <mergeCell ref="F89:I89"/>
    <mergeCell ref="C75:I75"/>
    <mergeCell ref="A81:I81"/>
    <mergeCell ref="F34:I34"/>
    <mergeCell ref="C20:I20"/>
    <mergeCell ref="F17:I17"/>
    <mergeCell ref="C56:I56"/>
    <mergeCell ref="A4:Q5"/>
    <mergeCell ref="F16:I16"/>
    <mergeCell ref="C19:I19"/>
    <mergeCell ref="A7:I7"/>
    <mergeCell ref="A10:I10"/>
    <mergeCell ref="E15:I15"/>
    <mergeCell ref="C59:I59"/>
    <mergeCell ref="C69:I69"/>
    <mergeCell ref="C70:I70"/>
    <mergeCell ref="C151:I151"/>
    <mergeCell ref="C152:I152"/>
    <mergeCell ref="C154:I154"/>
    <mergeCell ref="C153:I153"/>
    <mergeCell ref="F121:I121"/>
    <mergeCell ref="C66:I66"/>
    <mergeCell ref="F64:I64"/>
    <mergeCell ref="F60:I60"/>
    <mergeCell ref="C55:I55"/>
    <mergeCell ref="C67:I67"/>
    <mergeCell ref="F63:I63"/>
    <mergeCell ref="F61:I61"/>
    <mergeCell ref="F62:I62"/>
    <mergeCell ref="F80:I80"/>
    <mergeCell ref="C57:I57"/>
    <mergeCell ref="C100:I100"/>
    <mergeCell ref="E88:I88"/>
    <mergeCell ref="E94:I94"/>
    <mergeCell ref="E115:I115"/>
    <mergeCell ref="F119:I119"/>
    <mergeCell ref="C85:I85"/>
    <mergeCell ref="F97:I97"/>
    <mergeCell ref="F98:I98"/>
    <mergeCell ref="F90:I90"/>
    <mergeCell ref="F28:I28"/>
    <mergeCell ref="A8:I8"/>
    <mergeCell ref="F29:I29"/>
    <mergeCell ref="C43:I43"/>
    <mergeCell ref="A9:I9"/>
    <mergeCell ref="C13:I13"/>
    <mergeCell ref="F40:I40"/>
    <mergeCell ref="C46:I46"/>
    <mergeCell ref="E51:I51"/>
    <mergeCell ref="F24:I24"/>
    <mergeCell ref="D22:I22"/>
    <mergeCell ref="F25:I25"/>
    <mergeCell ref="F26:I26"/>
    <mergeCell ref="F27:I27"/>
    <mergeCell ref="C49:I49"/>
    <mergeCell ref="C36:I36"/>
    <mergeCell ref="C38:I38"/>
    <mergeCell ref="C50:I50"/>
    <mergeCell ref="C11:I11"/>
    <mergeCell ref="F18:I18"/>
    <mergeCell ref="D14:I14"/>
    <mergeCell ref="F30:I30"/>
    <mergeCell ref="F31:I31"/>
    <mergeCell ref="F32:I32"/>
    <mergeCell ref="B163:I163"/>
    <mergeCell ref="C131:I131"/>
    <mergeCell ref="F142:I142"/>
    <mergeCell ref="F143:I143"/>
    <mergeCell ref="F145:I145"/>
    <mergeCell ref="C160:I160"/>
    <mergeCell ref="F161:I161"/>
    <mergeCell ref="F162:I162"/>
    <mergeCell ref="C159:I159"/>
    <mergeCell ref="C157:I157"/>
    <mergeCell ref="C144:I144"/>
    <mergeCell ref="F141:I141"/>
    <mergeCell ref="A155:I155"/>
    <mergeCell ref="C156:I156"/>
    <mergeCell ref="C133:I133"/>
    <mergeCell ref="C158:I158"/>
    <mergeCell ref="C132:I132"/>
    <mergeCell ref="C134:I134"/>
    <mergeCell ref="C137:I137"/>
    <mergeCell ref="D138:I138"/>
    <mergeCell ref="D139:I139"/>
    <mergeCell ref="B146:I146"/>
    <mergeCell ref="C147:I147"/>
    <mergeCell ref="C148:I148"/>
    <mergeCell ref="C149:I149"/>
    <mergeCell ref="C150:I150"/>
    <mergeCell ref="F128:I128"/>
    <mergeCell ref="F129:I129"/>
    <mergeCell ref="C135:I135"/>
    <mergeCell ref="C140:I140"/>
    <mergeCell ref="D136:I136"/>
    <mergeCell ref="A130:I130"/>
    <mergeCell ref="C21:I21"/>
    <mergeCell ref="D101:I101"/>
    <mergeCell ref="A99:I99"/>
    <mergeCell ref="F95:I95"/>
    <mergeCell ref="D93:I93"/>
    <mergeCell ref="D102:I102"/>
    <mergeCell ref="F33:I33"/>
    <mergeCell ref="E23:I23"/>
    <mergeCell ref="C37:I37"/>
    <mergeCell ref="C48:I48"/>
    <mergeCell ref="C41:I41"/>
    <mergeCell ref="C42:I42"/>
    <mergeCell ref="F53:I53"/>
    <mergeCell ref="A54:I54"/>
    <mergeCell ref="A65:I65"/>
    <mergeCell ref="C47:I47"/>
    <mergeCell ref="C127:I127"/>
    <mergeCell ref="C35:I35"/>
    <mergeCell ref="F73:I73"/>
    <mergeCell ref="F87:I87"/>
    <mergeCell ref="F79:I79"/>
    <mergeCell ref="F116:I116"/>
    <mergeCell ref="C111:I111"/>
    <mergeCell ref="C112:I112"/>
    <mergeCell ref="F104:I104"/>
    <mergeCell ref="E126:I126"/>
    <mergeCell ref="F117:I117"/>
    <mergeCell ref="C124:I124"/>
    <mergeCell ref="E125:I125"/>
    <mergeCell ref="F118:I118"/>
    <mergeCell ref="C114:I114"/>
    <mergeCell ref="C122:I122"/>
    <mergeCell ref="D123:I123"/>
    <mergeCell ref="C86:I86"/>
    <mergeCell ref="F72:I72"/>
    <mergeCell ref="E103:I103"/>
    <mergeCell ref="C74:I74"/>
    <mergeCell ref="C68:I68"/>
    <mergeCell ref="F120:I120"/>
    <mergeCell ref="F110:I110"/>
  </mergeCells>
  <phoneticPr fontId="0" type="noConversion"/>
  <pageMargins left="0.53" right="0.11811023622047245" top="0.74803149606299213" bottom="0.48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FO13</dc:creator>
  <cp:lastModifiedBy>Пользователь Windows</cp:lastModifiedBy>
  <cp:lastPrinted>2023-03-21T10:04:36Z</cp:lastPrinted>
  <dcterms:created xsi:type="dcterms:W3CDTF">2014-11-25T05:49:02Z</dcterms:created>
  <dcterms:modified xsi:type="dcterms:W3CDTF">2023-12-28T12:33:14Z</dcterms:modified>
</cp:coreProperties>
</file>