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5" sheetId="3" r:id="rId1"/>
  </sheets>
  <calcPr calcId="125725"/>
</workbook>
</file>

<file path=xl/calcChain.xml><?xml version="1.0" encoding="utf-8"?>
<calcChain xmlns="http://schemas.openxmlformats.org/spreadsheetml/2006/main">
  <c r="O84" i="3"/>
  <c r="P95"/>
  <c r="Q95"/>
  <c r="O95"/>
  <c r="Q96"/>
  <c r="P96"/>
  <c r="O96"/>
  <c r="P145"/>
  <c r="P144" s="1"/>
  <c r="P143" s="1"/>
  <c r="P142" s="1"/>
  <c r="P141" s="1"/>
  <c r="P140" s="1"/>
  <c r="Q145"/>
  <c r="Q144" s="1"/>
  <c r="Q143" s="1"/>
  <c r="Q142" s="1"/>
  <c r="Q141" s="1"/>
  <c r="Q140" s="1"/>
  <c r="P146"/>
  <c r="Q146"/>
  <c r="O144"/>
  <c r="O143" s="1"/>
  <c r="O142" s="1"/>
  <c r="O141" s="1"/>
  <c r="O140" s="1"/>
  <c r="O145"/>
  <c r="O146"/>
  <c r="O147"/>
  <c r="P131"/>
  <c r="Q131"/>
  <c r="O132"/>
  <c r="O131" s="1"/>
  <c r="P89"/>
  <c r="Q89"/>
  <c r="O90"/>
  <c r="O89" s="1"/>
  <c r="P122" l="1"/>
  <c r="P121" s="1"/>
  <c r="Q122"/>
  <c r="Q121" s="1"/>
  <c r="O122"/>
  <c r="O121" s="1"/>
  <c r="P43" l="1"/>
  <c r="Q43"/>
  <c r="O43"/>
  <c r="P41" l="1"/>
  <c r="P40" s="1"/>
  <c r="P42"/>
  <c r="Q41"/>
  <c r="Q40" s="1"/>
  <c r="Q42"/>
  <c r="O41"/>
  <c r="O40" s="1"/>
  <c r="O42"/>
  <c r="Q86"/>
  <c r="P135"/>
  <c r="P114"/>
  <c r="P113" s="1"/>
  <c r="Q114"/>
  <c r="Q113" s="1"/>
  <c r="O114"/>
  <c r="O113" s="1"/>
  <c r="P24"/>
  <c r="Q24"/>
  <c r="O24"/>
  <c r="O27" l="1"/>
  <c r="Q135"/>
  <c r="Q134" s="1"/>
  <c r="P134"/>
  <c r="Q110"/>
  <c r="P110"/>
  <c r="O110"/>
  <c r="Q119"/>
  <c r="Q70"/>
  <c r="P70"/>
  <c r="O70"/>
  <c r="O135"/>
  <c r="O134" s="1"/>
  <c r="Q129"/>
  <c r="P129"/>
  <c r="O129"/>
  <c r="Q138" l="1"/>
  <c r="Q128" s="1"/>
  <c r="Q127" s="1"/>
  <c r="P138"/>
  <c r="P128" s="1"/>
  <c r="P127" s="1"/>
  <c r="O138"/>
  <c r="P86"/>
  <c r="O86"/>
  <c r="O85" s="1"/>
  <c r="Q27"/>
  <c r="P27"/>
  <c r="Q118"/>
  <c r="Q117" s="1"/>
  <c r="Q116" s="1"/>
  <c r="P119"/>
  <c r="P118" s="1"/>
  <c r="P117" s="1"/>
  <c r="P116" s="1"/>
  <c r="O119"/>
  <c r="O118" s="1"/>
  <c r="O117" s="1"/>
  <c r="O128" l="1"/>
  <c r="O127" s="1"/>
  <c r="O116"/>
  <c r="Q155"/>
  <c r="P155"/>
  <c r="O155"/>
  <c r="Q93"/>
  <c r="Q92" s="1"/>
  <c r="P93"/>
  <c r="P92" s="1"/>
  <c r="P31" l="1"/>
  <c r="P23" s="1"/>
  <c r="P22" s="1"/>
  <c r="P20" s="1"/>
  <c r="Q31"/>
  <c r="Q23" s="1"/>
  <c r="Q22" s="1"/>
  <c r="Q20" s="1"/>
  <c r="O51" l="1"/>
  <c r="O50" s="1"/>
  <c r="O49" s="1"/>
  <c r="O48" s="1"/>
  <c r="O47" s="1"/>
  <c r="P51"/>
  <c r="P50" s="1"/>
  <c r="P49" s="1"/>
  <c r="P48" s="1"/>
  <c r="P47" s="1"/>
  <c r="Q51"/>
  <c r="Q50" s="1"/>
  <c r="Q49" s="1"/>
  <c r="Q48" s="1"/>
  <c r="Q47" s="1"/>
  <c r="Q78"/>
  <c r="Q77" s="1"/>
  <c r="Q76" s="1"/>
  <c r="Q75" s="1"/>
  <c r="P78"/>
  <c r="P77" s="1"/>
  <c r="P76" s="1"/>
  <c r="P75" s="1"/>
  <c r="O78"/>
  <c r="O77" s="1"/>
  <c r="O76" s="1"/>
  <c r="O75" s="1"/>
  <c r="O93"/>
  <c r="O92" s="1"/>
  <c r="Q16"/>
  <c r="Q11" s="1"/>
  <c r="Q38"/>
  <c r="Q37" s="1"/>
  <c r="P16"/>
  <c r="P11" s="1"/>
  <c r="P38"/>
  <c r="P37" s="1"/>
  <c r="Q69"/>
  <c r="Q68" s="1"/>
  <c r="Q67" s="1"/>
  <c r="Q59"/>
  <c r="Q62"/>
  <c r="Q85"/>
  <c r="Q84" s="1"/>
  <c r="Q83" s="1"/>
  <c r="Q103"/>
  <c r="Q102" s="1"/>
  <c r="Q109"/>
  <c r="Q108" s="1"/>
  <c r="P69"/>
  <c r="P68" s="1"/>
  <c r="P67" s="1"/>
  <c r="P59"/>
  <c r="P62"/>
  <c r="P85"/>
  <c r="P84" s="1"/>
  <c r="P83" s="1"/>
  <c r="P103"/>
  <c r="P102" s="1"/>
  <c r="P109"/>
  <c r="P108" s="1"/>
  <c r="O109"/>
  <c r="O103"/>
  <c r="O102" s="1"/>
  <c r="O62"/>
  <c r="O59"/>
  <c r="O31"/>
  <c r="O16"/>
  <c r="O11" s="1"/>
  <c r="O38"/>
  <c r="O37" s="1"/>
  <c r="O69"/>
  <c r="O68" s="1"/>
  <c r="O67" s="1"/>
  <c r="O108" l="1"/>
  <c r="O83"/>
  <c r="Q35"/>
  <c r="Q34" s="1"/>
  <c r="Q36"/>
  <c r="O35"/>
  <c r="O34" s="1"/>
  <c r="O36"/>
  <c r="P35"/>
  <c r="P34" s="1"/>
  <c r="P36"/>
  <c r="Q106"/>
  <c r="P106"/>
  <c r="P107" s="1"/>
  <c r="P101"/>
  <c r="P100" s="1"/>
  <c r="P99" s="1"/>
  <c r="Q101"/>
  <c r="Q100" s="1"/>
  <c r="Q99" s="1"/>
  <c r="O101"/>
  <c r="O100" s="1"/>
  <c r="O99" s="1"/>
  <c r="Q46"/>
  <c r="Q45" s="1"/>
  <c r="P46"/>
  <c r="P45" s="1"/>
  <c r="O46"/>
  <c r="O45" s="1"/>
  <c r="O23"/>
  <c r="Q58"/>
  <c r="Q126"/>
  <c r="Q125" s="1"/>
  <c r="Q124" s="1"/>
  <c r="O126"/>
  <c r="O125" s="1"/>
  <c r="O124" s="1"/>
  <c r="P15"/>
  <c r="P14" s="1"/>
  <c r="O81"/>
  <c r="O80" s="1"/>
  <c r="O53"/>
  <c r="P53"/>
  <c r="O54"/>
  <c r="Q57"/>
  <c r="O58"/>
  <c r="P57"/>
  <c r="O15"/>
  <c r="O14" s="1"/>
  <c r="O57"/>
  <c r="P58"/>
  <c r="P54"/>
  <c r="O65"/>
  <c r="O66"/>
  <c r="P126"/>
  <c r="P125" s="1"/>
  <c r="P124" s="1"/>
  <c r="P65"/>
  <c r="P66"/>
  <c r="Q81"/>
  <c r="Q80" s="1"/>
  <c r="Q82"/>
  <c r="O74"/>
  <c r="O73"/>
  <c r="P105"/>
  <c r="P81"/>
  <c r="P80" s="1"/>
  <c r="P82"/>
  <c r="Q65"/>
  <c r="Q66"/>
  <c r="P74"/>
  <c r="P73"/>
  <c r="Q74"/>
  <c r="Q73"/>
  <c r="Q15"/>
  <c r="Q14" s="1"/>
  <c r="O106" l="1"/>
  <c r="O105" s="1"/>
  <c r="O98" s="1"/>
  <c r="O107"/>
  <c r="O22"/>
  <c r="Q55"/>
  <c r="Q54" s="1"/>
  <c r="Q53" s="1"/>
  <c r="Q56"/>
  <c r="P55"/>
  <c r="P56"/>
  <c r="O12"/>
  <c r="O13"/>
  <c r="Q19"/>
  <c r="Q10" s="1"/>
  <c r="Q21"/>
  <c r="O55"/>
  <c r="O56"/>
  <c r="Q12"/>
  <c r="Q13"/>
  <c r="P12"/>
  <c r="P13"/>
  <c r="Q105"/>
  <c r="Q98" s="1"/>
  <c r="Q107"/>
  <c r="P98"/>
  <c r="O82"/>
  <c r="Q64"/>
  <c r="P64"/>
  <c r="O64"/>
  <c r="O21" l="1"/>
  <c r="O20"/>
  <c r="O19" s="1"/>
  <c r="O10" s="1"/>
  <c r="P19"/>
  <c r="P10" s="1"/>
  <c r="P21"/>
  <c r="P154"/>
  <c r="P153" s="1"/>
  <c r="P152" s="1"/>
  <c r="O154"/>
  <c r="O153" s="1"/>
  <c r="O152" s="1"/>
  <c r="Q154"/>
  <c r="Q153" s="1"/>
  <c r="Q152" s="1"/>
  <c r="Q9" s="1"/>
  <c r="O9" l="1"/>
  <c r="P9"/>
  <c r="O150"/>
  <c r="O149" s="1"/>
  <c r="O157" s="1"/>
  <c r="O151"/>
  <c r="P151"/>
  <c r="P150"/>
  <c r="P149" s="1"/>
  <c r="P157" s="1"/>
  <c r="Q151"/>
  <c r="Q150"/>
  <c r="Q149" s="1"/>
  <c r="Q157" s="1"/>
</calcChain>
</file>

<file path=xl/sharedStrings.xml><?xml version="1.0" encoding="utf-8"?>
<sst xmlns="http://schemas.openxmlformats.org/spreadsheetml/2006/main" count="199" uniqueCount="99">
  <si>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</si>
  <si>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</si>
  <si>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</si>
  <si>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</si>
  <si>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</si>
  <si>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</si>
  <si>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</si>
  <si>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</si>
  <si>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</si>
  <si>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</si>
  <si>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</si>
  <si>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</si>
  <si>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</si>
  <si>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</si>
  <si>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</si>
  <si>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</si>
  <si>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</si>
  <si>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</si>
  <si>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</si>
  <si>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</si>
  <si>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</si>
  <si>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</si>
  <si>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</si>
  <si>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</si>
  <si>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</si>
  <si>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</si>
  <si>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</si>
  <si>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</si>
  <si>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</si>
  <si>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</si>
  <si>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</si>
  <si>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</si>
  <si>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</si>
  <si>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</si>
  <si>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</si>
  <si>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</si>
  <si>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</si>
  <si>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</si>
  <si>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</si>
  <si>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</si>
  <si>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</si>
  <si>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</si>
  <si>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</si>
  <si>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</si>
  <si>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</si>
  <si>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</si>
  <si>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</si>
  <si>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</si>
  <si>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Повышение заработной платы работников муниципальных учреждений культуры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</si>
  <si>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</si>
  <si>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</si>
  <si>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</si>
  <si>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</si>
  <si>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</si>
  <si>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</si>
  <si>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</si>
  <si>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</si>
  <si>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</si>
  <si>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</si>
  <si>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 xml:space="preserve">к решению Совета депутатов 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</si>
  <si>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</si>
  <si>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</si>
  <si>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</si>
  <si>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</si>
  <si>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</si>
  <si>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</si>
  <si>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</si>
  <si>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</si>
  <si>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</si>
  <si>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</si>
  <si>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625П5S140В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</si>
  <si>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</si>
  <si>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</si>
  <si>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</si>
  <si>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</si>
  <si>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</si>
  <si>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</si>
  <si>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</si>
  <si>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</si>
  <si>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</si>
  <si>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625П5И140В</t>
  </si>
  <si>
    <t>Мероприятия по завершению реализации инициативных проектов (благоустройство мест захоронения)</t>
  </si>
  <si>
    <t>X</t>
  </si>
  <si>
    <t>Условно утвержденные расходы</t>
  </si>
  <si>
    <t>Реализация инициативных проектов (благоустройство мест захоронения)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</si>
  <si>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</si>
  <si>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</si>
  <si>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</si>
  <si>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</si>
  <si>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</si>
  <si>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Ведомственная структура расходов бюджета поселения на 2023 год и на плановый период 2024, 2025 годов</t>
  </si>
  <si>
    <t>Центральный аппарат</t>
  </si>
  <si>
    <t>Аппарат контрольно-счетного органа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</si>
  <si>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</si>
  <si>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</si>
  <si>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</si>
  <si>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62402S1320</t>
  </si>
  <si>
    <t>Осуществление дорожной деятельности</t>
  </si>
  <si>
    <t xml:space="preserve">Новочеркасского сельсовета от .09.2023 №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</si>
</sst>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#,##0.00;[Red]\-#,##0.00;0.00"/>
    <numFmt numFmtId="166" formatCode="000"/>
    <numFmt numFmtId="167" formatCode="00"/>
    <numFmt numFmtId="168" formatCode="0000"/>
    <numFmt numFmtId="169" formatCode="0000000000"/>
    <numFmt numFmtId="170" formatCode="0000000"/>
    <numFmt numFmtId="171" formatCode="#,##0.00\ _₽;[Red]#,##0.00\ _₽"/>
    <numFmt numFmtId="172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8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1" applyNumberFormat="1" applyFont="1" applyFill="1" applyBorder="1" applyAlignment="1" applyProtection="1">
      <alignment wrapText="1"/>
      <protection hidden="1"/>
    </xf>
    <xf numFmtId="166" fontId="8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7" fontId="8" fillId="0" borderId="1" xfId="1" applyNumberFormat="1" applyFont="1" applyFill="1" applyBorder="1" applyAlignment="1" applyProtection="1">
      <alignment wrapText="1"/>
      <protection hidden="1"/>
    </xf>
    <xf numFmtId="167" fontId="7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68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top" wrapText="1"/>
      <protection hidden="1"/>
    </xf>
    <xf numFmtId="0" fontId="7" fillId="0" borderId="3" xfId="1" applyNumberFormat="1" applyFont="1" applyFill="1" applyBorder="1" applyAlignment="1" applyProtection="1">
      <alignment horizontal="right" vertical="top" wrapText="1"/>
      <protection hidden="1"/>
    </xf>
    <xf numFmtId="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>
      <alignment horizontal="center" vertical="center" wrapText="1"/>
    </xf>
    <xf numFmtId="167" fontId="8" fillId="2" borderId="1" xfId="1" applyNumberFormat="1" applyFont="1" applyFill="1" applyBorder="1" applyAlignment="1" applyProtection="1">
      <alignment wrapText="1"/>
      <protection hidden="1"/>
    </xf>
    <xf numFmtId="166" fontId="8" fillId="2" borderId="1" xfId="1" applyNumberFormat="1" applyFont="1" applyFill="1" applyBorder="1" applyAlignment="1" applyProtection="1">
      <alignment horizontal="right" wrapText="1"/>
      <protection hidden="1"/>
    </xf>
    <xf numFmtId="167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69" fontId="8" fillId="0" borderId="1" xfId="1" applyNumberFormat="1" applyFont="1" applyFill="1" applyBorder="1" applyAlignment="1" applyProtection="1">
      <alignment horizontal="right"/>
      <protection hidden="1"/>
    </xf>
    <xf numFmtId="169" fontId="7" fillId="2" borderId="1" xfId="1" applyNumberFormat="1" applyFont="1" applyFill="1" applyBorder="1" applyAlignment="1" applyProtection="1">
      <alignment horizontal="right"/>
      <protection hidden="1"/>
    </xf>
    <xf numFmtId="0" fontId="11" fillId="0" borderId="0" xfId="1" applyFont="1"/>
    <xf numFmtId="0" fontId="11" fillId="0" borderId="0" xfId="1" applyFont="1" applyAlignment="1" applyProtection="1">
      <alignment horizontal="justify" vertical="justify"/>
      <protection hidden="1"/>
    </xf>
    <xf numFmtId="17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1" xfId="0" applyNumberFormat="1" applyFont="1" applyBorder="1"/>
    <xf numFmtId="166" fontId="8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8" fillId="0" borderId="6" xfId="1" applyNumberFormat="1" applyFont="1" applyFill="1" applyBorder="1" applyAlignment="1" applyProtection="1">
      <protection hidden="1"/>
    </xf>
    <xf numFmtId="0" fontId="15" fillId="0" borderId="6" xfId="0" applyFont="1" applyBorder="1" applyAlignment="1">
      <alignment horizontal="right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167" fontId="8" fillId="0" borderId="12" xfId="1" applyNumberFormat="1" applyFont="1" applyFill="1" applyBorder="1" applyAlignment="1" applyProtection="1">
      <alignment wrapText="1"/>
      <protection hidden="1"/>
    </xf>
    <xf numFmtId="166" fontId="8" fillId="0" borderId="12" xfId="1" applyNumberFormat="1" applyFont="1" applyFill="1" applyBorder="1" applyAlignment="1" applyProtection="1">
      <alignment horizontal="right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165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5" xfId="1" applyNumberFormat="1" applyFont="1" applyFill="1" applyBorder="1" applyAlignment="1" applyProtection="1">
      <alignment horizontal="center"/>
      <protection hidden="1"/>
    </xf>
    <xf numFmtId="165" fontId="8" fillId="0" borderId="1" xfId="1" applyNumberFormat="1" applyFont="1" applyFill="1" applyBorder="1" applyAlignment="1" applyProtection="1">
      <alignment horizontal="center"/>
      <protection hidden="1"/>
    </xf>
    <xf numFmtId="165" fontId="8" fillId="0" borderId="5" xfId="1" applyNumberFormat="1" applyFont="1" applyFill="1" applyBorder="1" applyAlignment="1" applyProtection="1">
      <alignment horizontal="center"/>
      <protection hidden="1"/>
    </xf>
    <xf numFmtId="165" fontId="8" fillId="2" borderId="1" xfId="1" applyNumberFormat="1" applyFont="1" applyFill="1" applyBorder="1" applyAlignment="1" applyProtection="1">
      <alignment horizontal="center"/>
      <protection hidden="1"/>
    </xf>
    <xf numFmtId="165" fontId="8" fillId="2" borderId="5" xfId="1" applyNumberFormat="1" applyFont="1" applyFill="1" applyBorder="1" applyAlignment="1" applyProtection="1">
      <alignment horizontal="center"/>
      <protection hidden="1"/>
    </xf>
    <xf numFmtId="165" fontId="7" fillId="2" borderId="1" xfId="1" applyNumberFormat="1" applyFont="1" applyFill="1" applyBorder="1" applyAlignment="1" applyProtection="1">
      <alignment horizontal="center"/>
      <protection hidden="1"/>
    </xf>
    <xf numFmtId="165" fontId="7" fillId="2" borderId="5" xfId="1" applyNumberFormat="1" applyFont="1" applyFill="1" applyBorder="1" applyAlignment="1" applyProtection="1">
      <alignment horizontal="center"/>
      <protection hidden="1"/>
    </xf>
    <xf numFmtId="164" fontId="7" fillId="0" borderId="1" xfId="2" applyFont="1" applyFill="1" applyBorder="1" applyAlignment="1" applyProtection="1">
      <alignment horizontal="center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8" fillId="3" borderId="1" xfId="1" applyNumberFormat="1" applyFont="1" applyFill="1" applyBorder="1" applyAlignment="1" applyProtection="1">
      <alignment wrapText="1"/>
      <protection hidden="1"/>
    </xf>
    <xf numFmtId="167" fontId="8" fillId="3" borderId="1" xfId="1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/>
    <xf numFmtId="166" fontId="8" fillId="3" borderId="1" xfId="1" applyNumberFormat="1" applyFont="1" applyFill="1" applyBorder="1" applyAlignment="1" applyProtection="1">
      <alignment horizontal="right" wrapText="1"/>
      <protection hidden="1"/>
    </xf>
    <xf numFmtId="165" fontId="8" fillId="3" borderId="1" xfId="1" applyNumberFormat="1" applyFont="1" applyFill="1" applyBorder="1" applyAlignment="1" applyProtection="1">
      <alignment horizontal="center"/>
      <protection hidden="1"/>
    </xf>
    <xf numFmtId="165" fontId="8" fillId="3" borderId="5" xfId="1" applyNumberFormat="1" applyFont="1" applyFill="1" applyBorder="1" applyAlignment="1" applyProtection="1">
      <alignment horizontal="center"/>
      <protection hidden="1"/>
    </xf>
    <xf numFmtId="0" fontId="0" fillId="3" borderId="0" xfId="0" applyFill="1"/>
    <xf numFmtId="0" fontId="9" fillId="0" borderId="1" xfId="0" applyFont="1" applyBorder="1" applyAlignment="1">
      <alignment horizontal="right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Fill="1" applyBorder="1"/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3" borderId="8" xfId="1" applyNumberFormat="1" applyFont="1" applyFill="1" applyBorder="1" applyAlignment="1" applyProtection="1">
      <alignment horizontal="justify" vertical="justify" wrapText="1"/>
      <protection hidden="1"/>
    </xf>
    <xf numFmtId="167" fontId="7" fillId="3" borderId="1" xfId="1" applyNumberFormat="1" applyFont="1" applyFill="1" applyBorder="1" applyAlignment="1" applyProtection="1">
      <alignment wrapText="1"/>
      <protection hidden="1"/>
    </xf>
    <xf numFmtId="169" fontId="13" fillId="3" borderId="1" xfId="0" applyNumberFormat="1" applyFont="1" applyFill="1" applyBorder="1"/>
    <xf numFmtId="166" fontId="7" fillId="3" borderId="1" xfId="1" applyNumberFormat="1" applyFont="1" applyFill="1" applyBorder="1" applyAlignment="1" applyProtection="1">
      <alignment horizontal="right" wrapText="1"/>
      <protection hidden="1"/>
    </xf>
    <xf numFmtId="165" fontId="7" fillId="3" borderId="1" xfId="1" applyNumberFormat="1" applyFont="1" applyFill="1" applyBorder="1" applyAlignment="1" applyProtection="1">
      <alignment horizontal="center"/>
      <protection hidden="1"/>
    </xf>
    <xf numFmtId="0" fontId="9" fillId="0" borderId="6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/>
    <xf numFmtId="166" fontId="7" fillId="3" borderId="1" xfId="1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1" fontId="8" fillId="0" borderId="12" xfId="1" applyNumberFormat="1" applyFont="1" applyFill="1" applyBorder="1" applyAlignment="1" applyProtection="1">
      <alignment horizontal="center"/>
      <protection hidden="1"/>
    </xf>
    <xf numFmtId="171" fontId="8" fillId="0" borderId="13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168" fontId="7" fillId="2" borderId="6" xfId="1" applyNumberFormat="1" applyFont="1" applyFill="1" applyBorder="1" applyAlignment="1" applyProtection="1">
      <alignment vertical="justify" wrapText="1"/>
      <protection hidden="1"/>
    </xf>
    <xf numFmtId="16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3" fontId="7" fillId="0" borderId="1" xfId="1" applyNumberFormat="1" applyFont="1" applyFill="1" applyBorder="1" applyAlignment="1" applyProtection="1">
      <alignment horizontal="center"/>
      <protection hidden="1"/>
    </xf>
    <xf numFmtId="169" fontId="7" fillId="0" borderId="7" xfId="1" applyNumberFormat="1" applyFont="1" applyFill="1" applyBorder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172" fontId="7" fillId="0" borderId="14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6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alignment horizontal="right"/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0" fontId="17" fillId="0" borderId="6" xfId="0" applyFont="1" applyBorder="1"/>
    <xf numFmtId="167" fontId="3" fillId="0" borderId="6" xfId="1" applyNumberFormat="1" applyFont="1" applyFill="1" applyBorder="1" applyAlignment="1" applyProtection="1">
      <protection hidden="1"/>
    </xf>
    <xf numFmtId="0" fontId="18" fillId="0" borderId="6" xfId="0" applyFont="1" applyBorder="1"/>
    <xf numFmtId="166" fontId="3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8" fillId="0" borderId="12" xfId="2" applyNumberFormat="1" applyFont="1" applyFill="1" applyBorder="1" applyAlignment="1" applyProtection="1">
      <alignment horizontal="center"/>
      <protection hidden="1"/>
    </xf>
    <xf numFmtId="168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right"/>
      <protection hidden="1"/>
    </xf>
    <xf numFmtId="0" fontId="19" fillId="0" borderId="1" xfId="0" applyFont="1" applyBorder="1" applyAlignment="1">
      <alignment horizontal="right"/>
    </xf>
    <xf numFmtId="172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72" fontId="13" fillId="3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1" fontId="8" fillId="0" borderId="1" xfId="2" applyNumberFormat="1" applyFont="1" applyFill="1" applyBorder="1" applyAlignment="1" applyProtection="1">
      <alignment horizontal="center"/>
      <protection hidden="1"/>
    </xf>
    <xf numFmtId="171" fontId="8" fillId="0" borderId="1" xfId="1" applyNumberFormat="1" applyFont="1" applyFill="1" applyBorder="1" applyAlignment="1" applyProtection="1">
      <alignment horizontal="center"/>
      <protection hidden="1"/>
    </xf>
    <xf numFmtId="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0" fontId="15" fillId="0" borderId="1" xfId="0" applyFont="1" applyBorder="1" applyAlignment="1">
      <alignment horizontal="left" vertical="justify" wrapText="1"/>
    </xf>
    <xf numFmtId="17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2" borderId="9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" xfId="0" applyFont="1" applyBorder="1" applyAlignment="1">
      <alignment horizontal="left" vertical="justify" wrapText="1"/>
    </xf>
    <xf numFmtId="0" fontId="8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12" xfId="0" applyBorder="1" applyAlignment="1">
      <alignment horizontal="left" vertical="justify" wrapText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0" applyFont="1" applyBorder="1" applyAlignment="1">
      <alignment vertical="justify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justify"/>
      <protection hidden="1"/>
    </xf>
    <xf numFmtId="0" fontId="7" fillId="0" borderId="3" xfId="1" applyNumberFormat="1" applyFont="1" applyFill="1" applyBorder="1" applyAlignment="1" applyProtection="1">
      <alignment horizontal="center" vertical="justify"/>
      <protection hidden="1"/>
    </xf>
    <xf numFmtId="166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6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0" applyFont="1" applyBorder="1" applyAlignment="1">
      <alignment horizontal="left" wrapText="1"/>
    </xf>
    <xf numFmtId="170" fontId="8" fillId="3" borderId="6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8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/>
      <protection hidden="1"/>
    </xf>
    <xf numFmtId="0" fontId="7" fillId="0" borderId="7" xfId="1" applyNumberFormat="1" applyFont="1" applyFill="1" applyBorder="1" applyAlignment="1" applyProtection="1">
      <alignment horizontal="left" vertical="justify"/>
      <protection hidden="1"/>
    </xf>
    <xf numFmtId="0" fontId="7" fillId="0" borderId="9" xfId="1" applyNumberFormat="1" applyFont="1" applyFill="1" applyBorder="1" applyAlignment="1" applyProtection="1">
      <alignment horizontal="left" vertical="justify"/>
      <protection hidden="1"/>
    </xf>
    <xf numFmtId="0" fontId="0" fillId="0" borderId="1" xfId="0" applyBorder="1" applyAlignment="1">
      <alignment horizontal="justify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6" fillId="0" borderId="7" xfId="0" applyFont="1" applyBorder="1" applyAlignment="1">
      <alignment horizontal="left" vertical="justify" wrapText="1"/>
    </xf>
    <xf numFmtId="0" fontId="16" fillId="0" borderId="9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15" fillId="0" borderId="9" xfId="0" applyFont="1" applyBorder="1" applyAlignment="1">
      <alignment horizontal="left" vertical="justify" wrapText="1"/>
    </xf>
    <xf numFmtId="0" fontId="7" fillId="3" borderId="6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9" xfId="1" applyNumberFormat="1" applyFont="1" applyFill="1" applyBorder="1" applyAlignment="1" applyProtection="1">
      <alignment horizontal="center" vertical="justify" wrapText="1"/>
      <protection hidden="1"/>
    </xf>
    <xf numFmtId="0" fontId="7" fillId="2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6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9" xfId="0" applyBorder="1" applyAlignment="1">
      <alignment horizontal="justify" vertical="justify" wrapText="1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0" fontId="9" fillId="0" borderId="9" xfId="0" applyFont="1" applyBorder="1" applyAlignment="1">
      <alignment horizontal="left" vertical="distributed"/>
    </xf>
    <xf numFmtId="166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6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7" xfId="0" applyFont="1" applyBorder="1" applyAlignment="1">
      <alignment horizontal="justify" vertical="justify" wrapText="1"/>
    </xf>
    <xf numFmtId="0" fontId="10" fillId="0" borderId="9" xfId="0" applyFont="1" applyBorder="1" applyAlignment="1">
      <alignment horizontal="justify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0" fillId="0" borderId="7" xfId="0" applyFont="1" applyFill="1" applyBorder="1" applyAlignment="1">
      <alignment horizontal="left" vertical="justify" wrapText="1"/>
    </xf>
    <xf numFmtId="0" fontId="10" fillId="0" borderId="9" xfId="0" applyFont="1" applyFill="1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166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0" fontId="7" fillId="0" borderId="6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7" fillId="0" borderId="9" xfId="1" applyNumberFormat="1" applyFont="1" applyFill="1" applyBorder="1" applyAlignment="1" applyProtection="1">
      <alignment horizontal="left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7"/>
  <sheetViews>
    <sheetView tabSelected="1" topLeftCell="A110" workbookViewId="0">
      <selection activeCell="O123" sqref="O123"/>
    </sheetView>
  </sheetViews>
  <sheetFormatPr defaultRowHeight="14.4"/>
  <cols>
    <col min="1" max="1" width="0.5546875" customWidth="1"/>
    <col min="2" max="2" width="0.6640625" customWidth="1"/>
    <col min="3" max="3" width="2.88671875" customWidth="1"/>
    <col min="4" max="4" width="0.6640625" customWidth="1"/>
    <col min="5" max="5" width="0.88671875" customWidth="1"/>
    <col min="8" max="8" width="7.88671875" customWidth="1"/>
    <col min="9" max="9" width="27.6640625" customWidth="1"/>
    <col min="10" max="10" width="6.6640625" customWidth="1"/>
    <col min="11" max="11" width="5.88671875" customWidth="1"/>
    <col min="12" max="12" width="6" customWidth="1"/>
    <col min="13" max="13" width="13" style="21" customWidth="1"/>
    <col min="14" max="14" width="5.6640625" customWidth="1"/>
    <col min="15" max="15" width="18" style="68" customWidth="1"/>
    <col min="16" max="16" width="19.33203125" style="68" customWidth="1"/>
    <col min="17" max="17" width="18" style="68" customWidth="1"/>
  </cols>
  <sheetData>
    <row r="1" spans="1:17" ht="18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34" t="s">
        <v>51</v>
      </c>
      <c r="N1" s="235"/>
      <c r="O1" s="235"/>
      <c r="P1" s="235"/>
      <c r="Q1" s="235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234" t="s">
        <v>59</v>
      </c>
      <c r="N2" s="235"/>
      <c r="O2" s="235"/>
      <c r="P2" s="235"/>
      <c r="Q2" s="235"/>
    </row>
    <row r="3" spans="1:17" ht="17.399999999999999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234" t="s">
        <v>98</v>
      </c>
      <c r="N3" s="235"/>
      <c r="O3" s="235"/>
      <c r="P3" s="235"/>
      <c r="Q3" s="235"/>
    </row>
    <row r="4" spans="1:17" ht="42.75" customHeight="1">
      <c r="A4" s="188" t="s">
        <v>90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ht="4.5" customHeight="1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7" ht="18" thickBot="1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7"/>
      <c r="P6" s="67"/>
      <c r="Q6" s="125" t="s">
        <v>57</v>
      </c>
    </row>
    <row r="7" spans="1:17" ht="29.25" customHeight="1">
      <c r="A7" s="189" t="s">
        <v>22</v>
      </c>
      <c r="B7" s="190"/>
      <c r="C7" s="190"/>
      <c r="D7" s="190"/>
      <c r="E7" s="190"/>
      <c r="F7" s="190"/>
      <c r="G7" s="190"/>
      <c r="H7" s="190"/>
      <c r="I7" s="190"/>
      <c r="J7" s="23" t="s">
        <v>23</v>
      </c>
      <c r="K7" s="23" t="s">
        <v>75</v>
      </c>
      <c r="L7" s="23" t="s">
        <v>76</v>
      </c>
      <c r="M7" s="24" t="s">
        <v>21</v>
      </c>
      <c r="N7" s="24" t="s">
        <v>20</v>
      </c>
      <c r="O7" s="25">
        <v>2023</v>
      </c>
      <c r="P7" s="25">
        <v>2024</v>
      </c>
      <c r="Q7" s="26">
        <v>2025</v>
      </c>
    </row>
    <row r="8" spans="1:17" ht="19.2" customHeight="1">
      <c r="A8" s="198" t="s">
        <v>83</v>
      </c>
      <c r="B8" s="199"/>
      <c r="C8" s="199"/>
      <c r="D8" s="199"/>
      <c r="E8" s="199"/>
      <c r="F8" s="199"/>
      <c r="G8" s="199"/>
      <c r="H8" s="199"/>
      <c r="I8" s="200"/>
      <c r="J8" s="7">
        <v>232</v>
      </c>
      <c r="K8" s="16">
        <v>0</v>
      </c>
      <c r="L8" s="16">
        <v>0</v>
      </c>
      <c r="M8" s="42">
        <v>0</v>
      </c>
      <c r="N8" s="8">
        <v>0</v>
      </c>
      <c r="O8" s="126">
        <v>0</v>
      </c>
      <c r="P8" s="143">
        <v>371757.22</v>
      </c>
      <c r="Q8" s="144">
        <v>726450</v>
      </c>
    </row>
    <row r="9" spans="1:17" ht="17.399999999999999" customHeight="1">
      <c r="A9" s="198" t="s">
        <v>77</v>
      </c>
      <c r="B9" s="199"/>
      <c r="C9" s="199"/>
      <c r="D9" s="199"/>
      <c r="E9" s="199"/>
      <c r="F9" s="199"/>
      <c r="G9" s="199"/>
      <c r="H9" s="199"/>
      <c r="I9" s="200"/>
      <c r="J9" s="7">
        <v>232</v>
      </c>
      <c r="K9" s="16">
        <v>0</v>
      </c>
      <c r="L9" s="16">
        <v>0</v>
      </c>
      <c r="M9" s="42">
        <v>0</v>
      </c>
      <c r="N9" s="8">
        <v>0</v>
      </c>
      <c r="O9" s="69">
        <f>O13+O21+O36+O47+O56+O67+O75+O83+O99+O105+O127+O152+O40+O140</f>
        <v>21774695.379999999</v>
      </c>
      <c r="P9" s="69">
        <f>P13+P21+P36+P47+P56+P67+P75+P83+P99+P105+P127+P152+P40</f>
        <v>17338131.780000001</v>
      </c>
      <c r="Q9" s="69">
        <f>Q13+Q21+Q36+Q47+Q56+Q67+Q75+Q83+Q99+Q105+Q127+Q152+Q40</f>
        <v>15150950</v>
      </c>
    </row>
    <row r="10" spans="1:17" ht="18" customHeight="1">
      <c r="A10" s="191" t="s">
        <v>19</v>
      </c>
      <c r="B10" s="192"/>
      <c r="C10" s="192"/>
      <c r="D10" s="192"/>
      <c r="E10" s="192"/>
      <c r="F10" s="192"/>
      <c r="G10" s="192"/>
      <c r="H10" s="192"/>
      <c r="I10" s="192"/>
      <c r="J10" s="7">
        <v>232</v>
      </c>
      <c r="K10" s="16">
        <v>1</v>
      </c>
      <c r="L10" s="16">
        <v>0</v>
      </c>
      <c r="M10" s="33">
        <v>0</v>
      </c>
      <c r="N10" s="8">
        <v>0</v>
      </c>
      <c r="O10" s="69">
        <f>O11+O19+O34+O45+O40</f>
        <v>5121904.26</v>
      </c>
      <c r="P10" s="69">
        <f>P11+P19+P34+P45+P40</f>
        <v>4624942.78</v>
      </c>
      <c r="Q10" s="69">
        <f>Q11+Q19+Q34+Q45+Q40</f>
        <v>4370250</v>
      </c>
    </row>
    <row r="11" spans="1:17" ht="28.8" customHeight="1">
      <c r="A11" s="109"/>
      <c r="B11" s="9"/>
      <c r="C11" s="159" t="s">
        <v>18</v>
      </c>
      <c r="D11" s="160"/>
      <c r="E11" s="160"/>
      <c r="F11" s="160"/>
      <c r="G11" s="160"/>
      <c r="H11" s="160"/>
      <c r="I11" s="161"/>
      <c r="J11" s="7">
        <v>232</v>
      </c>
      <c r="K11" s="16">
        <v>1</v>
      </c>
      <c r="L11" s="16">
        <v>2</v>
      </c>
      <c r="M11" s="33">
        <v>0</v>
      </c>
      <c r="N11" s="8">
        <v>0</v>
      </c>
      <c r="O11" s="69">
        <f>O16</f>
        <v>1280000</v>
      </c>
      <c r="P11" s="69">
        <f>P16</f>
        <v>908242.78</v>
      </c>
      <c r="Q11" s="70">
        <f>Q16</f>
        <v>553550</v>
      </c>
    </row>
    <row r="12" spans="1:17" ht="57.6" customHeight="1">
      <c r="A12" s="109"/>
      <c r="B12" s="9"/>
      <c r="C12" s="159" t="s">
        <v>78</v>
      </c>
      <c r="D12" s="160"/>
      <c r="E12" s="160"/>
      <c r="F12" s="160"/>
      <c r="G12" s="160"/>
      <c r="H12" s="160"/>
      <c r="I12" s="161"/>
      <c r="J12" s="7">
        <v>232</v>
      </c>
      <c r="K12" s="16">
        <v>1</v>
      </c>
      <c r="L12" s="16">
        <v>2</v>
      </c>
      <c r="M12" s="111">
        <v>6200000000</v>
      </c>
      <c r="N12" s="8">
        <v>0</v>
      </c>
      <c r="O12" s="69">
        <f>O14</f>
        <v>1280000</v>
      </c>
      <c r="P12" s="69">
        <f>P14</f>
        <v>908242.78</v>
      </c>
      <c r="Q12" s="70">
        <f>Q14</f>
        <v>553550</v>
      </c>
    </row>
    <row r="13" spans="1:17" ht="16.8" customHeight="1">
      <c r="A13" s="109"/>
      <c r="B13" s="9"/>
      <c r="C13" s="159" t="s">
        <v>79</v>
      </c>
      <c r="D13" s="160"/>
      <c r="E13" s="160"/>
      <c r="F13" s="160"/>
      <c r="G13" s="160"/>
      <c r="H13" s="160"/>
      <c r="I13" s="161"/>
      <c r="J13" s="7">
        <v>232</v>
      </c>
      <c r="K13" s="16">
        <v>1</v>
      </c>
      <c r="L13" s="16">
        <v>2</v>
      </c>
      <c r="M13" s="112">
        <v>6240000000</v>
      </c>
      <c r="N13" s="8">
        <v>0</v>
      </c>
      <c r="O13" s="69">
        <f>O14</f>
        <v>1280000</v>
      </c>
      <c r="P13" s="69">
        <f>P14</f>
        <v>908242.78</v>
      </c>
      <c r="Q13" s="69">
        <f>Q14</f>
        <v>553550</v>
      </c>
    </row>
    <row r="14" spans="1:17" s="92" customFormat="1" ht="26.4" customHeight="1">
      <c r="A14" s="83"/>
      <c r="B14" s="84"/>
      <c r="C14" s="85"/>
      <c r="D14" s="194" t="s">
        <v>60</v>
      </c>
      <c r="E14" s="195"/>
      <c r="F14" s="195"/>
      <c r="G14" s="195"/>
      <c r="H14" s="195"/>
      <c r="I14" s="196"/>
      <c r="J14" s="86">
        <v>232</v>
      </c>
      <c r="K14" s="87">
        <v>1</v>
      </c>
      <c r="L14" s="87">
        <v>2</v>
      </c>
      <c r="M14" s="88">
        <v>6240500000</v>
      </c>
      <c r="N14" s="89">
        <v>0</v>
      </c>
      <c r="O14" s="90">
        <f t="shared" ref="O14:Q15" si="0">O15</f>
        <v>1280000</v>
      </c>
      <c r="P14" s="90">
        <f t="shared" si="0"/>
        <v>908242.78</v>
      </c>
      <c r="Q14" s="91">
        <f t="shared" si="0"/>
        <v>553550</v>
      </c>
    </row>
    <row r="15" spans="1:17">
      <c r="A15" s="17"/>
      <c r="B15" s="9"/>
      <c r="C15" s="18"/>
      <c r="D15" s="19"/>
      <c r="E15" s="186" t="s">
        <v>17</v>
      </c>
      <c r="F15" s="186"/>
      <c r="G15" s="186"/>
      <c r="H15" s="186"/>
      <c r="I15" s="186"/>
      <c r="J15" s="10">
        <v>232</v>
      </c>
      <c r="K15" s="15">
        <v>1</v>
      </c>
      <c r="L15" s="15">
        <v>2</v>
      </c>
      <c r="M15" s="34">
        <v>6240510010</v>
      </c>
      <c r="N15" s="11">
        <v>0</v>
      </c>
      <c r="O15" s="71">
        <f t="shared" si="0"/>
        <v>1280000</v>
      </c>
      <c r="P15" s="71">
        <f t="shared" si="0"/>
        <v>908242.78</v>
      </c>
      <c r="Q15" s="72">
        <f t="shared" si="0"/>
        <v>553550</v>
      </c>
    </row>
    <row r="16" spans="1:17" ht="28.2" customHeight="1">
      <c r="A16" s="17"/>
      <c r="B16" s="9"/>
      <c r="C16" s="18"/>
      <c r="D16" s="19"/>
      <c r="E16" s="19"/>
      <c r="F16" s="186" t="s">
        <v>11</v>
      </c>
      <c r="G16" s="186"/>
      <c r="H16" s="186"/>
      <c r="I16" s="186"/>
      <c r="J16" s="10">
        <v>232</v>
      </c>
      <c r="K16" s="15">
        <v>1</v>
      </c>
      <c r="L16" s="15">
        <v>2</v>
      </c>
      <c r="M16" s="34">
        <v>6240510010</v>
      </c>
      <c r="N16" s="11" t="s">
        <v>10</v>
      </c>
      <c r="O16" s="71">
        <f>O17+O18</f>
        <v>1280000</v>
      </c>
      <c r="P16" s="71">
        <f>P17+P18</f>
        <v>908242.78</v>
      </c>
      <c r="Q16" s="72">
        <f>Q17+Q18</f>
        <v>553550</v>
      </c>
    </row>
    <row r="17" spans="1:22" ht="28.2" customHeight="1">
      <c r="A17" s="17"/>
      <c r="B17" s="9"/>
      <c r="C17" s="18"/>
      <c r="D17" s="19"/>
      <c r="E17" s="19"/>
      <c r="F17" s="197" t="s">
        <v>32</v>
      </c>
      <c r="G17" s="197"/>
      <c r="H17" s="197"/>
      <c r="I17" s="197"/>
      <c r="J17" s="10">
        <v>232</v>
      </c>
      <c r="K17" s="15">
        <v>1</v>
      </c>
      <c r="L17" s="15">
        <v>2</v>
      </c>
      <c r="M17" s="34">
        <v>6240510010</v>
      </c>
      <c r="N17" s="11">
        <v>121</v>
      </c>
      <c r="O17" s="71">
        <v>980000</v>
      </c>
      <c r="P17" s="71">
        <v>679232.78</v>
      </c>
      <c r="Q17" s="71">
        <v>320970</v>
      </c>
    </row>
    <row r="18" spans="1:22" ht="45.6" customHeight="1">
      <c r="A18" s="17"/>
      <c r="B18" s="9"/>
      <c r="C18" s="18"/>
      <c r="D18" s="19"/>
      <c r="E18" s="19"/>
      <c r="F18" s="193" t="s">
        <v>30</v>
      </c>
      <c r="G18" s="193"/>
      <c r="H18" s="193"/>
      <c r="I18" s="193"/>
      <c r="J18" s="10">
        <v>232</v>
      </c>
      <c r="K18" s="15">
        <v>1</v>
      </c>
      <c r="L18" s="15">
        <v>2</v>
      </c>
      <c r="M18" s="34">
        <v>6240510010</v>
      </c>
      <c r="N18" s="11">
        <v>129</v>
      </c>
      <c r="O18" s="71">
        <v>300000</v>
      </c>
      <c r="P18" s="71">
        <v>229010</v>
      </c>
      <c r="Q18" s="71">
        <v>232580</v>
      </c>
    </row>
    <row r="19" spans="1:22" ht="44.4" customHeight="1">
      <c r="A19" s="17"/>
      <c r="B19" s="9"/>
      <c r="C19" s="159" t="s">
        <v>16</v>
      </c>
      <c r="D19" s="160"/>
      <c r="E19" s="160"/>
      <c r="F19" s="160"/>
      <c r="G19" s="160"/>
      <c r="H19" s="160"/>
      <c r="I19" s="161"/>
      <c r="J19" s="7">
        <v>232</v>
      </c>
      <c r="K19" s="16">
        <v>1</v>
      </c>
      <c r="L19" s="16">
        <v>4</v>
      </c>
      <c r="M19" s="33">
        <v>0</v>
      </c>
      <c r="N19" s="8">
        <v>0</v>
      </c>
      <c r="O19" s="69">
        <f>O20</f>
        <v>3758826.2600000002</v>
      </c>
      <c r="P19" s="69">
        <f t="shared" ref="P19:Q19" si="1">P20</f>
        <v>3632000</v>
      </c>
      <c r="Q19" s="69">
        <f t="shared" si="1"/>
        <v>3732000</v>
      </c>
    </row>
    <row r="20" spans="1:22" ht="55.2" customHeight="1">
      <c r="A20" s="17"/>
      <c r="B20" s="9"/>
      <c r="C20" s="159" t="s">
        <v>78</v>
      </c>
      <c r="D20" s="202"/>
      <c r="E20" s="202"/>
      <c r="F20" s="202"/>
      <c r="G20" s="202"/>
      <c r="H20" s="202"/>
      <c r="I20" s="203"/>
      <c r="J20" s="7">
        <v>232</v>
      </c>
      <c r="K20" s="16">
        <v>1</v>
      </c>
      <c r="L20" s="16">
        <v>4</v>
      </c>
      <c r="M20" s="111">
        <v>6200000000</v>
      </c>
      <c r="N20" s="8">
        <v>0</v>
      </c>
      <c r="O20" s="69">
        <f>O22</f>
        <v>3758826.2600000002</v>
      </c>
      <c r="P20" s="69">
        <f t="shared" ref="P20:Q20" si="2">P22</f>
        <v>3632000</v>
      </c>
      <c r="Q20" s="69">
        <f t="shared" si="2"/>
        <v>3732000</v>
      </c>
    </row>
    <row r="21" spans="1:22" ht="21.6" customHeight="1">
      <c r="A21" s="109"/>
      <c r="B21" s="9"/>
      <c r="C21" s="159" t="s">
        <v>79</v>
      </c>
      <c r="D21" s="160"/>
      <c r="E21" s="160"/>
      <c r="F21" s="160"/>
      <c r="G21" s="160"/>
      <c r="H21" s="160"/>
      <c r="I21" s="161"/>
      <c r="J21" s="7">
        <v>232</v>
      </c>
      <c r="K21" s="16">
        <v>1</v>
      </c>
      <c r="L21" s="16">
        <v>4</v>
      </c>
      <c r="M21" s="112">
        <v>6240000000</v>
      </c>
      <c r="N21" s="8">
        <v>0</v>
      </c>
      <c r="O21" s="69">
        <f>O22</f>
        <v>3758826.2600000002</v>
      </c>
      <c r="P21" s="69">
        <f t="shared" ref="P21:Q21" si="3">P22</f>
        <v>3632000</v>
      </c>
      <c r="Q21" s="69">
        <f t="shared" si="3"/>
        <v>3732000</v>
      </c>
    </row>
    <row r="22" spans="1:22" ht="29.25" customHeight="1">
      <c r="A22" s="17"/>
      <c r="B22" s="9"/>
      <c r="C22" s="18"/>
      <c r="D22" s="174" t="s">
        <v>60</v>
      </c>
      <c r="E22" s="175"/>
      <c r="F22" s="175"/>
      <c r="G22" s="175"/>
      <c r="H22" s="175"/>
      <c r="I22" s="176"/>
      <c r="J22" s="10">
        <v>232</v>
      </c>
      <c r="K22" s="15">
        <v>1</v>
      </c>
      <c r="L22" s="15">
        <v>4</v>
      </c>
      <c r="M22" s="34">
        <v>6240500000</v>
      </c>
      <c r="N22" s="11">
        <v>0</v>
      </c>
      <c r="O22" s="71">
        <f>O23</f>
        <v>3758826.2600000002</v>
      </c>
      <c r="P22" s="71">
        <f>P23</f>
        <v>3632000</v>
      </c>
      <c r="Q22" s="71">
        <f>Q23</f>
        <v>3732000</v>
      </c>
    </row>
    <row r="23" spans="1:22" ht="15" customHeight="1">
      <c r="A23" s="17"/>
      <c r="B23" s="9"/>
      <c r="C23" s="18"/>
      <c r="D23" s="19"/>
      <c r="E23" s="164" t="s">
        <v>91</v>
      </c>
      <c r="F23" s="162"/>
      <c r="G23" s="162"/>
      <c r="H23" s="162"/>
      <c r="I23" s="163"/>
      <c r="J23" s="10">
        <v>232</v>
      </c>
      <c r="K23" s="15">
        <v>1</v>
      </c>
      <c r="L23" s="15">
        <v>4</v>
      </c>
      <c r="M23" s="35">
        <v>6240510020</v>
      </c>
      <c r="N23" s="11">
        <v>0</v>
      </c>
      <c r="O23" s="71">
        <f>O24+O27+O30+O31</f>
        <v>3758826.2600000002</v>
      </c>
      <c r="P23" s="71">
        <f t="shared" ref="P23:Q23" si="4">P24+P27+P30+P31</f>
        <v>3632000</v>
      </c>
      <c r="Q23" s="71">
        <f t="shared" si="4"/>
        <v>3732000</v>
      </c>
    </row>
    <row r="24" spans="1:22" ht="27" customHeight="1">
      <c r="A24" s="17"/>
      <c r="B24" s="9"/>
      <c r="C24" s="18"/>
      <c r="D24" s="19"/>
      <c r="E24" s="19"/>
      <c r="F24" s="186" t="s">
        <v>11</v>
      </c>
      <c r="G24" s="186"/>
      <c r="H24" s="186"/>
      <c r="I24" s="186"/>
      <c r="J24" s="10">
        <v>232</v>
      </c>
      <c r="K24" s="15">
        <v>1</v>
      </c>
      <c r="L24" s="15">
        <v>4</v>
      </c>
      <c r="M24" s="34">
        <v>6240510020</v>
      </c>
      <c r="N24" s="11" t="s">
        <v>10</v>
      </c>
      <c r="O24" s="71">
        <f>O25+O26</f>
        <v>2866449.49</v>
      </c>
      <c r="P24" s="71">
        <f t="shared" ref="P24:Q24" si="5">P25+P26</f>
        <v>3270000</v>
      </c>
      <c r="Q24" s="71">
        <f t="shared" si="5"/>
        <v>3270000</v>
      </c>
    </row>
    <row r="25" spans="1:22" ht="31.2" customHeight="1">
      <c r="A25" s="17"/>
      <c r="B25" s="9"/>
      <c r="C25" s="18"/>
      <c r="D25" s="19"/>
      <c r="E25" s="19"/>
      <c r="F25" s="197" t="s">
        <v>32</v>
      </c>
      <c r="G25" s="197"/>
      <c r="H25" s="197"/>
      <c r="I25" s="197"/>
      <c r="J25" s="10">
        <v>232</v>
      </c>
      <c r="K25" s="15">
        <v>1</v>
      </c>
      <c r="L25" s="15">
        <v>4</v>
      </c>
      <c r="M25" s="34">
        <v>6240510020</v>
      </c>
      <c r="N25" s="11">
        <v>121</v>
      </c>
      <c r="O25" s="71">
        <v>2107949.4900000002</v>
      </c>
      <c r="P25" s="71">
        <v>2511500</v>
      </c>
      <c r="Q25" s="71">
        <v>2511500</v>
      </c>
    </row>
    <row r="26" spans="1:22" ht="40.200000000000003" customHeight="1">
      <c r="A26" s="17"/>
      <c r="B26" s="9"/>
      <c r="C26" s="18"/>
      <c r="D26" s="19"/>
      <c r="E26" s="19"/>
      <c r="F26" s="197" t="s">
        <v>30</v>
      </c>
      <c r="G26" s="197"/>
      <c r="H26" s="197"/>
      <c r="I26" s="197"/>
      <c r="J26" s="10">
        <v>232</v>
      </c>
      <c r="K26" s="15">
        <v>1</v>
      </c>
      <c r="L26" s="15">
        <v>4</v>
      </c>
      <c r="M26" s="34">
        <v>6210010020</v>
      </c>
      <c r="N26" s="11">
        <v>129</v>
      </c>
      <c r="O26" s="71">
        <v>758500</v>
      </c>
      <c r="P26" s="71">
        <v>758500</v>
      </c>
      <c r="Q26" s="71">
        <v>758500</v>
      </c>
      <c r="V26" s="71"/>
    </row>
    <row r="27" spans="1:22" ht="26.4" customHeight="1">
      <c r="A27" s="17"/>
      <c r="B27" s="9"/>
      <c r="C27" s="18"/>
      <c r="D27" s="19"/>
      <c r="E27" s="19"/>
      <c r="F27" s="186" t="s">
        <v>29</v>
      </c>
      <c r="G27" s="186"/>
      <c r="H27" s="186"/>
      <c r="I27" s="186"/>
      <c r="J27" s="10">
        <v>232</v>
      </c>
      <c r="K27" s="15">
        <v>1</v>
      </c>
      <c r="L27" s="15">
        <v>4</v>
      </c>
      <c r="M27" s="34">
        <v>6240510020</v>
      </c>
      <c r="N27" s="11" t="s">
        <v>1</v>
      </c>
      <c r="O27" s="71">
        <f>O28+O29</f>
        <v>775376.77</v>
      </c>
      <c r="P27" s="71">
        <f>P28+P29</f>
        <v>235000</v>
      </c>
      <c r="Q27" s="71">
        <f>Q28+Q29</f>
        <v>335000</v>
      </c>
      <c r="V27" s="71"/>
    </row>
    <row r="28" spans="1:22" ht="17.399999999999999" customHeight="1">
      <c r="A28" s="17"/>
      <c r="B28" s="9"/>
      <c r="C28" s="18"/>
      <c r="D28" s="19"/>
      <c r="E28" s="19"/>
      <c r="F28" s="197" t="s">
        <v>45</v>
      </c>
      <c r="G28" s="197"/>
      <c r="H28" s="197"/>
      <c r="I28" s="197"/>
      <c r="J28" s="10">
        <v>232</v>
      </c>
      <c r="K28" s="15">
        <v>1</v>
      </c>
      <c r="L28" s="15">
        <v>4</v>
      </c>
      <c r="M28" s="34">
        <v>6240510020</v>
      </c>
      <c r="N28" s="11">
        <v>244</v>
      </c>
      <c r="O28" s="71">
        <v>726645.28</v>
      </c>
      <c r="P28" s="71">
        <v>190000</v>
      </c>
      <c r="Q28" s="72">
        <v>290000</v>
      </c>
    </row>
    <row r="29" spans="1:22" ht="15.6" customHeight="1">
      <c r="A29" s="50"/>
      <c r="B29" s="9"/>
      <c r="C29" s="49"/>
      <c r="D29" s="47"/>
      <c r="E29" s="47"/>
      <c r="F29" s="164" t="s">
        <v>47</v>
      </c>
      <c r="G29" s="162"/>
      <c r="H29" s="162"/>
      <c r="I29" s="163"/>
      <c r="J29" s="10">
        <v>232</v>
      </c>
      <c r="K29" s="15">
        <v>1</v>
      </c>
      <c r="L29" s="15">
        <v>4</v>
      </c>
      <c r="M29" s="34">
        <v>6240510020</v>
      </c>
      <c r="N29" s="11">
        <v>247</v>
      </c>
      <c r="O29" s="71">
        <v>48731.49</v>
      </c>
      <c r="P29" s="71">
        <v>45000</v>
      </c>
      <c r="Q29" s="72">
        <v>45000</v>
      </c>
    </row>
    <row r="30" spans="1:22" ht="15" customHeight="1">
      <c r="A30" s="17"/>
      <c r="B30" s="9"/>
      <c r="C30" s="18"/>
      <c r="D30" s="19"/>
      <c r="E30" s="19"/>
      <c r="F30" s="186" t="s">
        <v>3</v>
      </c>
      <c r="G30" s="186"/>
      <c r="H30" s="186"/>
      <c r="I30" s="186"/>
      <c r="J30" s="10">
        <v>232</v>
      </c>
      <c r="K30" s="15">
        <v>1</v>
      </c>
      <c r="L30" s="15">
        <v>4</v>
      </c>
      <c r="M30" s="34">
        <v>6240510020</v>
      </c>
      <c r="N30" s="11">
        <v>540</v>
      </c>
      <c r="O30" s="71">
        <v>92000</v>
      </c>
      <c r="P30" s="71">
        <v>92000</v>
      </c>
      <c r="Q30" s="72">
        <v>92000</v>
      </c>
    </row>
    <row r="31" spans="1:22" ht="17.399999999999999" customHeight="1">
      <c r="A31" s="17"/>
      <c r="B31" s="9"/>
      <c r="C31" s="18"/>
      <c r="D31" s="19"/>
      <c r="E31" s="19"/>
      <c r="F31" s="186" t="s">
        <v>15</v>
      </c>
      <c r="G31" s="186"/>
      <c r="H31" s="186"/>
      <c r="I31" s="186"/>
      <c r="J31" s="10">
        <v>232</v>
      </c>
      <c r="K31" s="15">
        <v>1</v>
      </c>
      <c r="L31" s="15">
        <v>4</v>
      </c>
      <c r="M31" s="34">
        <v>6240510020</v>
      </c>
      <c r="N31" s="11" t="s">
        <v>14</v>
      </c>
      <c r="O31" s="71">
        <f>O32+O33</f>
        <v>25000</v>
      </c>
      <c r="P31" s="71">
        <f>P32+P33</f>
        <v>35000</v>
      </c>
      <c r="Q31" s="72">
        <f>Q32+Q33</f>
        <v>35000</v>
      </c>
    </row>
    <row r="32" spans="1:22" ht="28.2" customHeight="1">
      <c r="A32" s="41"/>
      <c r="B32" s="9"/>
      <c r="C32" s="49"/>
      <c r="D32" s="47"/>
      <c r="E32" s="47"/>
      <c r="F32" s="186" t="s">
        <v>52</v>
      </c>
      <c r="G32" s="201"/>
      <c r="H32" s="201"/>
      <c r="I32" s="201"/>
      <c r="J32" s="10">
        <v>232</v>
      </c>
      <c r="K32" s="15">
        <v>1</v>
      </c>
      <c r="L32" s="15">
        <v>4</v>
      </c>
      <c r="M32" s="34">
        <v>6240510020</v>
      </c>
      <c r="N32" s="11">
        <v>851</v>
      </c>
      <c r="O32" s="71">
        <v>25000</v>
      </c>
      <c r="P32" s="71">
        <v>25000</v>
      </c>
      <c r="Q32" s="72">
        <v>25000</v>
      </c>
    </row>
    <row r="33" spans="1:17" ht="18.75" customHeight="1">
      <c r="A33" s="41"/>
      <c r="B33" s="9"/>
      <c r="C33" s="49"/>
      <c r="D33" s="47"/>
      <c r="E33" s="47"/>
      <c r="F33" s="186" t="s">
        <v>39</v>
      </c>
      <c r="G33" s="201"/>
      <c r="H33" s="201"/>
      <c r="I33" s="201"/>
      <c r="J33" s="10">
        <v>232</v>
      </c>
      <c r="K33" s="15">
        <v>1</v>
      </c>
      <c r="L33" s="15">
        <v>4</v>
      </c>
      <c r="M33" s="34">
        <v>6240510020</v>
      </c>
      <c r="N33" s="11">
        <v>853</v>
      </c>
      <c r="O33" s="71">
        <v>0</v>
      </c>
      <c r="P33" s="71">
        <v>10000</v>
      </c>
      <c r="Q33" s="71">
        <v>10000</v>
      </c>
    </row>
    <row r="34" spans="1:17" s="92" customFormat="1" ht="40.799999999999997" customHeight="1">
      <c r="A34" s="102"/>
      <c r="B34" s="84"/>
      <c r="C34" s="209" t="s">
        <v>36</v>
      </c>
      <c r="D34" s="210"/>
      <c r="E34" s="210"/>
      <c r="F34" s="210"/>
      <c r="G34" s="210"/>
      <c r="H34" s="210"/>
      <c r="I34" s="211"/>
      <c r="J34" s="113">
        <v>232</v>
      </c>
      <c r="K34" s="103">
        <v>1</v>
      </c>
      <c r="L34" s="103">
        <v>6</v>
      </c>
      <c r="M34" s="104">
        <v>0</v>
      </c>
      <c r="N34" s="105">
        <v>0</v>
      </c>
      <c r="O34" s="106">
        <f t="shared" ref="O34:Q38" si="6">O35</f>
        <v>64700</v>
      </c>
      <c r="P34" s="106">
        <f t="shared" si="6"/>
        <v>64700</v>
      </c>
      <c r="Q34" s="106">
        <f t="shared" si="6"/>
        <v>64700</v>
      </c>
    </row>
    <row r="35" spans="1:17" ht="54" customHeight="1">
      <c r="A35" s="41"/>
      <c r="B35" s="9"/>
      <c r="C35" s="159" t="s">
        <v>78</v>
      </c>
      <c r="D35" s="160"/>
      <c r="E35" s="160"/>
      <c r="F35" s="160"/>
      <c r="G35" s="160"/>
      <c r="H35" s="160"/>
      <c r="I35" s="161"/>
      <c r="J35" s="7">
        <v>232</v>
      </c>
      <c r="K35" s="16">
        <v>1</v>
      </c>
      <c r="L35" s="16">
        <v>6</v>
      </c>
      <c r="M35" s="114">
        <v>6200000000</v>
      </c>
      <c r="N35" s="8">
        <v>0</v>
      </c>
      <c r="O35" s="69">
        <f>O37</f>
        <v>64700</v>
      </c>
      <c r="P35" s="69">
        <f>P37</f>
        <v>64700</v>
      </c>
      <c r="Q35" s="69">
        <f>Q37</f>
        <v>64700</v>
      </c>
    </row>
    <row r="36" spans="1:17" ht="21" customHeight="1">
      <c r="A36" s="108"/>
      <c r="B36" s="9"/>
      <c r="C36" s="159" t="s">
        <v>79</v>
      </c>
      <c r="D36" s="160"/>
      <c r="E36" s="160"/>
      <c r="F36" s="160"/>
      <c r="G36" s="160"/>
      <c r="H36" s="160"/>
      <c r="I36" s="161"/>
      <c r="J36" s="7">
        <v>232</v>
      </c>
      <c r="K36" s="16">
        <v>1</v>
      </c>
      <c r="L36" s="16">
        <v>6</v>
      </c>
      <c r="M36" s="112">
        <v>6240000000</v>
      </c>
      <c r="N36" s="8">
        <v>0</v>
      </c>
      <c r="O36" s="69">
        <f>O37</f>
        <v>64700</v>
      </c>
      <c r="P36" s="69">
        <f t="shared" ref="P36:Q36" si="7">P37</f>
        <v>64700</v>
      </c>
      <c r="Q36" s="69">
        <f t="shared" si="7"/>
        <v>64700</v>
      </c>
    </row>
    <row r="37" spans="1:17" ht="27" customHeight="1">
      <c r="A37" s="41"/>
      <c r="B37" s="9"/>
      <c r="C37" s="164" t="s">
        <v>60</v>
      </c>
      <c r="D37" s="162"/>
      <c r="E37" s="162"/>
      <c r="F37" s="162"/>
      <c r="G37" s="162"/>
      <c r="H37" s="162"/>
      <c r="I37" s="163"/>
      <c r="J37" s="10">
        <v>232</v>
      </c>
      <c r="K37" s="15">
        <v>1</v>
      </c>
      <c r="L37" s="15">
        <v>6</v>
      </c>
      <c r="M37" s="34">
        <v>6240500000</v>
      </c>
      <c r="N37" s="11">
        <v>0</v>
      </c>
      <c r="O37" s="71">
        <f t="shared" si="6"/>
        <v>64700</v>
      </c>
      <c r="P37" s="71">
        <f t="shared" si="6"/>
        <v>64700</v>
      </c>
      <c r="Q37" s="71">
        <f t="shared" si="6"/>
        <v>64700</v>
      </c>
    </row>
    <row r="38" spans="1:17" ht="19.8" customHeight="1">
      <c r="A38" s="41"/>
      <c r="B38" s="9"/>
      <c r="C38" s="18"/>
      <c r="D38" s="19"/>
      <c r="E38" s="19"/>
      <c r="F38" s="197" t="s">
        <v>92</v>
      </c>
      <c r="G38" s="197"/>
      <c r="H38" s="197"/>
      <c r="I38" s="197"/>
      <c r="J38" s="10">
        <v>232</v>
      </c>
      <c r="K38" s="15">
        <v>1</v>
      </c>
      <c r="L38" s="15">
        <v>6</v>
      </c>
      <c r="M38" s="34">
        <v>6240510080</v>
      </c>
      <c r="N38" s="11">
        <v>0</v>
      </c>
      <c r="O38" s="71">
        <f t="shared" si="6"/>
        <v>64700</v>
      </c>
      <c r="P38" s="71">
        <f t="shared" si="6"/>
        <v>64700</v>
      </c>
      <c r="Q38" s="71">
        <f t="shared" si="6"/>
        <v>64700</v>
      </c>
    </row>
    <row r="39" spans="1:17" ht="17.399999999999999" customHeight="1">
      <c r="A39" s="41"/>
      <c r="B39" s="9"/>
      <c r="C39" s="18"/>
      <c r="D39" s="19"/>
      <c r="E39" s="19"/>
      <c r="F39" s="197" t="s">
        <v>3</v>
      </c>
      <c r="G39" s="197"/>
      <c r="H39" s="197"/>
      <c r="I39" s="197"/>
      <c r="J39" s="10">
        <v>232</v>
      </c>
      <c r="K39" s="15">
        <v>1</v>
      </c>
      <c r="L39" s="15">
        <v>6</v>
      </c>
      <c r="M39" s="34">
        <v>6240510080</v>
      </c>
      <c r="N39" s="11">
        <v>540</v>
      </c>
      <c r="O39" s="71">
        <v>64700</v>
      </c>
      <c r="P39" s="71">
        <v>64700</v>
      </c>
      <c r="Q39" s="72">
        <v>64700</v>
      </c>
    </row>
    <row r="40" spans="1:17" ht="17.399999999999999" customHeight="1">
      <c r="A40" s="127"/>
      <c r="B40" s="9"/>
      <c r="C40" s="212" t="s">
        <v>49</v>
      </c>
      <c r="D40" s="212"/>
      <c r="E40" s="212"/>
      <c r="F40" s="212"/>
      <c r="G40" s="212"/>
      <c r="H40" s="212"/>
      <c r="I40" s="212"/>
      <c r="J40" s="7">
        <v>232</v>
      </c>
      <c r="K40" s="129">
        <v>1</v>
      </c>
      <c r="L40" s="129">
        <v>11</v>
      </c>
      <c r="M40" s="130">
        <v>0</v>
      </c>
      <c r="N40" s="131">
        <v>0</v>
      </c>
      <c r="O40" s="69">
        <f>O41</f>
        <v>15000</v>
      </c>
      <c r="P40" s="69">
        <f t="shared" ref="P40:Q40" si="8">P41</f>
        <v>15000</v>
      </c>
      <c r="Q40" s="69">
        <f t="shared" si="8"/>
        <v>15000</v>
      </c>
    </row>
    <row r="41" spans="1:17" s="14" customFormat="1" ht="28.8" customHeight="1">
      <c r="A41" s="128"/>
      <c r="B41" s="22"/>
      <c r="C41" s="212" t="s">
        <v>2</v>
      </c>
      <c r="D41" s="212"/>
      <c r="E41" s="212"/>
      <c r="F41" s="212"/>
      <c r="G41" s="212"/>
      <c r="H41" s="212"/>
      <c r="I41" s="212"/>
      <c r="J41" s="7">
        <v>232</v>
      </c>
      <c r="K41" s="129">
        <v>1</v>
      </c>
      <c r="L41" s="129">
        <v>11</v>
      </c>
      <c r="M41" s="130">
        <v>7700000000</v>
      </c>
      <c r="N41" s="131">
        <v>0</v>
      </c>
      <c r="O41" s="69">
        <f>O43</f>
        <v>15000</v>
      </c>
      <c r="P41" s="69">
        <f t="shared" ref="P41:Q41" si="9">P43</f>
        <v>15000</v>
      </c>
      <c r="Q41" s="69">
        <f t="shared" si="9"/>
        <v>15000</v>
      </c>
    </row>
    <row r="42" spans="1:17" s="14" customFormat="1" ht="28.8" customHeight="1">
      <c r="A42" s="154"/>
      <c r="B42" s="22"/>
      <c r="C42" s="159" t="s">
        <v>93</v>
      </c>
      <c r="D42" s="160"/>
      <c r="E42" s="160"/>
      <c r="F42" s="160"/>
      <c r="G42" s="160"/>
      <c r="H42" s="160"/>
      <c r="I42" s="161"/>
      <c r="J42" s="7">
        <v>232</v>
      </c>
      <c r="K42" s="129">
        <v>1</v>
      </c>
      <c r="L42" s="129">
        <v>11</v>
      </c>
      <c r="M42" s="130">
        <v>7710000000</v>
      </c>
      <c r="N42" s="131">
        <v>0</v>
      </c>
      <c r="O42" s="69">
        <f>O43</f>
        <v>15000</v>
      </c>
      <c r="P42" s="69">
        <f>P43</f>
        <v>15000</v>
      </c>
      <c r="Q42" s="69">
        <f>Q43</f>
        <v>15000</v>
      </c>
    </row>
    <row r="43" spans="1:17" ht="28.8" customHeight="1">
      <c r="A43" s="127"/>
      <c r="B43" s="9"/>
      <c r="C43" s="212" t="s">
        <v>53</v>
      </c>
      <c r="D43" s="212"/>
      <c r="E43" s="212"/>
      <c r="F43" s="212"/>
      <c r="G43" s="212"/>
      <c r="H43" s="212"/>
      <c r="I43" s="212"/>
      <c r="J43" s="7">
        <v>232</v>
      </c>
      <c r="K43" s="129">
        <v>1</v>
      </c>
      <c r="L43" s="129">
        <v>11</v>
      </c>
      <c r="M43" s="132">
        <v>7710000040</v>
      </c>
      <c r="N43" s="131">
        <v>0</v>
      </c>
      <c r="O43" s="69">
        <f>O44</f>
        <v>15000</v>
      </c>
      <c r="P43" s="69">
        <f t="shared" ref="P43:Q43" si="10">P44</f>
        <v>15000</v>
      </c>
      <c r="Q43" s="69">
        <f t="shared" si="10"/>
        <v>15000</v>
      </c>
    </row>
    <row r="44" spans="1:17" ht="17.399999999999999" customHeight="1">
      <c r="A44" s="127"/>
      <c r="B44" s="9"/>
      <c r="C44" s="212" t="s">
        <v>50</v>
      </c>
      <c r="D44" s="212"/>
      <c r="E44" s="212"/>
      <c r="F44" s="212"/>
      <c r="G44" s="212"/>
      <c r="H44" s="212"/>
      <c r="I44" s="212"/>
      <c r="J44" s="7">
        <v>232</v>
      </c>
      <c r="K44" s="133">
        <v>1</v>
      </c>
      <c r="L44" s="133">
        <v>11</v>
      </c>
      <c r="M44" s="134">
        <v>7710000040</v>
      </c>
      <c r="N44" s="135">
        <v>870</v>
      </c>
      <c r="O44" s="71">
        <v>15000</v>
      </c>
      <c r="P44" s="71">
        <v>15000</v>
      </c>
      <c r="Q44" s="71">
        <v>15000</v>
      </c>
    </row>
    <row r="45" spans="1:17" ht="17.399999999999999" customHeight="1">
      <c r="A45" s="17"/>
      <c r="B45" s="9"/>
      <c r="C45" s="159" t="s">
        <v>42</v>
      </c>
      <c r="D45" s="160"/>
      <c r="E45" s="160"/>
      <c r="F45" s="160"/>
      <c r="G45" s="160"/>
      <c r="H45" s="160"/>
      <c r="I45" s="161"/>
      <c r="J45" s="7">
        <v>232</v>
      </c>
      <c r="K45" s="16">
        <v>1</v>
      </c>
      <c r="L45" s="16">
        <v>13</v>
      </c>
      <c r="M45" s="33">
        <v>0</v>
      </c>
      <c r="N45" s="8">
        <v>0</v>
      </c>
      <c r="O45" s="69">
        <f t="shared" ref="O45:Q45" si="11">O46</f>
        <v>3378</v>
      </c>
      <c r="P45" s="69">
        <f t="shared" si="11"/>
        <v>5000</v>
      </c>
      <c r="Q45" s="69">
        <f t="shared" si="11"/>
        <v>5000</v>
      </c>
    </row>
    <row r="46" spans="1:17" ht="61.8" customHeight="1">
      <c r="A46" s="78"/>
      <c r="B46" s="9"/>
      <c r="C46" s="159" t="s">
        <v>78</v>
      </c>
      <c r="D46" s="204"/>
      <c r="E46" s="204"/>
      <c r="F46" s="204"/>
      <c r="G46" s="204"/>
      <c r="H46" s="204"/>
      <c r="I46" s="205"/>
      <c r="J46" s="7">
        <v>232</v>
      </c>
      <c r="K46" s="16">
        <v>1</v>
      </c>
      <c r="L46" s="16">
        <v>13</v>
      </c>
      <c r="M46" s="114">
        <v>6200000000</v>
      </c>
      <c r="N46" s="8">
        <v>0</v>
      </c>
      <c r="O46" s="69">
        <f>O50</f>
        <v>3378</v>
      </c>
      <c r="P46" s="69">
        <f>P50</f>
        <v>5000</v>
      </c>
      <c r="Q46" s="69">
        <f>Q50</f>
        <v>5000</v>
      </c>
    </row>
    <row r="47" spans="1:17" ht="19.2" customHeight="1">
      <c r="A47" s="109"/>
      <c r="B47" s="9"/>
      <c r="C47" s="159" t="s">
        <v>79</v>
      </c>
      <c r="D47" s="160"/>
      <c r="E47" s="160"/>
      <c r="F47" s="160"/>
      <c r="G47" s="160"/>
      <c r="H47" s="160"/>
      <c r="I47" s="161"/>
      <c r="J47" s="7">
        <v>232</v>
      </c>
      <c r="K47" s="16">
        <v>1</v>
      </c>
      <c r="L47" s="16">
        <v>13</v>
      </c>
      <c r="M47" s="112">
        <v>6240000000</v>
      </c>
      <c r="N47" s="8">
        <v>0</v>
      </c>
      <c r="O47" s="69">
        <f>O48</f>
        <v>3378</v>
      </c>
      <c r="P47" s="69">
        <f t="shared" ref="P47:Q47" si="12">P48</f>
        <v>5000</v>
      </c>
      <c r="Q47" s="69">
        <f t="shared" si="12"/>
        <v>5000</v>
      </c>
    </row>
    <row r="48" spans="1:17" ht="31.2" customHeight="1">
      <c r="A48" s="98"/>
      <c r="B48" s="9"/>
      <c r="C48" s="164" t="s">
        <v>60</v>
      </c>
      <c r="D48" s="162"/>
      <c r="E48" s="162"/>
      <c r="F48" s="162"/>
      <c r="G48" s="162"/>
      <c r="H48" s="162"/>
      <c r="I48" s="163"/>
      <c r="J48" s="10">
        <v>232</v>
      </c>
      <c r="K48" s="15">
        <v>1</v>
      </c>
      <c r="L48" s="15">
        <v>13</v>
      </c>
      <c r="M48" s="34">
        <v>6240500000</v>
      </c>
      <c r="N48" s="11">
        <v>0</v>
      </c>
      <c r="O48" s="71">
        <f>O49</f>
        <v>3378</v>
      </c>
      <c r="P48" s="71">
        <f t="shared" ref="P48:Q48" si="13">P49</f>
        <v>5000</v>
      </c>
      <c r="Q48" s="71">
        <f t="shared" si="13"/>
        <v>5000</v>
      </c>
    </row>
    <row r="49" spans="1:17" ht="27" customHeight="1">
      <c r="A49" s="98"/>
      <c r="B49" s="9"/>
      <c r="C49" s="206" t="s">
        <v>58</v>
      </c>
      <c r="D49" s="207"/>
      <c r="E49" s="207"/>
      <c r="F49" s="207"/>
      <c r="G49" s="207"/>
      <c r="H49" s="207"/>
      <c r="I49" s="208"/>
      <c r="J49" s="10">
        <v>232</v>
      </c>
      <c r="K49" s="15">
        <v>1</v>
      </c>
      <c r="L49" s="15">
        <v>13</v>
      </c>
      <c r="M49" s="36">
        <v>6240595100</v>
      </c>
      <c r="N49" s="11">
        <v>0</v>
      </c>
      <c r="O49" s="71">
        <f>O50</f>
        <v>3378</v>
      </c>
      <c r="P49" s="71">
        <f>P50</f>
        <v>5000</v>
      </c>
      <c r="Q49" s="71">
        <f>Q50</f>
        <v>5000</v>
      </c>
    </row>
    <row r="50" spans="1:17" ht="19.8" customHeight="1">
      <c r="A50" s="17"/>
      <c r="B50" s="9"/>
      <c r="C50" s="18"/>
      <c r="D50" s="19"/>
      <c r="E50" s="178" t="s">
        <v>43</v>
      </c>
      <c r="F50" s="179"/>
      <c r="G50" s="179"/>
      <c r="H50" s="179"/>
      <c r="I50" s="180"/>
      <c r="J50" s="10">
        <v>232</v>
      </c>
      <c r="K50" s="15">
        <v>1</v>
      </c>
      <c r="L50" s="15">
        <v>13</v>
      </c>
      <c r="M50" s="36">
        <v>6240595100</v>
      </c>
      <c r="N50" s="11">
        <v>800</v>
      </c>
      <c r="O50" s="71">
        <f>O51</f>
        <v>3378</v>
      </c>
      <c r="P50" s="71">
        <f t="shared" ref="P50:Q50" si="14">P51</f>
        <v>5000</v>
      </c>
      <c r="Q50" s="71">
        <f t="shared" si="14"/>
        <v>5000</v>
      </c>
    </row>
    <row r="51" spans="1:17" ht="19.8" customHeight="1">
      <c r="A51" s="17"/>
      <c r="B51" s="9"/>
      <c r="C51" s="18"/>
      <c r="D51" s="19"/>
      <c r="E51" s="19"/>
      <c r="F51" s="164" t="s">
        <v>15</v>
      </c>
      <c r="G51" s="162"/>
      <c r="H51" s="162"/>
      <c r="I51" s="163"/>
      <c r="J51" s="10">
        <v>232</v>
      </c>
      <c r="K51" s="15">
        <v>1</v>
      </c>
      <c r="L51" s="15">
        <v>13</v>
      </c>
      <c r="M51" s="36">
        <v>6240595100</v>
      </c>
      <c r="N51" s="11">
        <v>850</v>
      </c>
      <c r="O51" s="71">
        <f>O52</f>
        <v>3378</v>
      </c>
      <c r="P51" s="71">
        <f>P52</f>
        <v>5000</v>
      </c>
      <c r="Q51" s="71">
        <f>Q52</f>
        <v>5000</v>
      </c>
    </row>
    <row r="52" spans="1:17" s="14" customFormat="1" ht="21" customHeight="1">
      <c r="A52" s="12"/>
      <c r="B52" s="22"/>
      <c r="C52" s="20"/>
      <c r="D52" s="13"/>
      <c r="E52" s="13"/>
      <c r="F52" s="197" t="s">
        <v>39</v>
      </c>
      <c r="G52" s="197"/>
      <c r="H52" s="197"/>
      <c r="I52" s="197"/>
      <c r="J52" s="10">
        <v>232</v>
      </c>
      <c r="K52" s="15">
        <v>1</v>
      </c>
      <c r="L52" s="15">
        <v>13</v>
      </c>
      <c r="M52" s="36">
        <v>6240595100</v>
      </c>
      <c r="N52" s="11">
        <v>853</v>
      </c>
      <c r="O52" s="71">
        <v>3378</v>
      </c>
      <c r="P52" s="71">
        <v>5000</v>
      </c>
      <c r="Q52" s="72">
        <v>5000</v>
      </c>
    </row>
    <row r="53" spans="1:17" ht="18.75" customHeight="1">
      <c r="A53" s="181" t="s">
        <v>13</v>
      </c>
      <c r="B53" s="182"/>
      <c r="C53" s="182"/>
      <c r="D53" s="182"/>
      <c r="E53" s="182"/>
      <c r="F53" s="182"/>
      <c r="G53" s="182"/>
      <c r="H53" s="182"/>
      <c r="I53" s="183"/>
      <c r="J53" s="7">
        <v>232</v>
      </c>
      <c r="K53" s="16">
        <v>2</v>
      </c>
      <c r="L53" s="16">
        <v>0</v>
      </c>
      <c r="M53" s="33">
        <v>0</v>
      </c>
      <c r="N53" s="8">
        <v>0</v>
      </c>
      <c r="O53" s="69">
        <f>O59+O62</f>
        <v>321300</v>
      </c>
      <c r="P53" s="69">
        <f>P59+P62</f>
        <v>336200</v>
      </c>
      <c r="Q53" s="70">
        <f>Q54</f>
        <v>348400</v>
      </c>
    </row>
    <row r="54" spans="1:17" ht="18" customHeight="1">
      <c r="A54" s="109"/>
      <c r="B54" s="9"/>
      <c r="C54" s="229" t="s">
        <v>12</v>
      </c>
      <c r="D54" s="230"/>
      <c r="E54" s="230"/>
      <c r="F54" s="230"/>
      <c r="G54" s="230"/>
      <c r="H54" s="230"/>
      <c r="I54" s="231"/>
      <c r="J54" s="7">
        <v>232</v>
      </c>
      <c r="K54" s="16">
        <v>2</v>
      </c>
      <c r="L54" s="16">
        <v>3</v>
      </c>
      <c r="M54" s="33">
        <v>0</v>
      </c>
      <c r="N54" s="8">
        <v>0</v>
      </c>
      <c r="O54" s="69">
        <f>O59+O62</f>
        <v>321300</v>
      </c>
      <c r="P54" s="69">
        <f>P59+P62</f>
        <v>336200</v>
      </c>
      <c r="Q54" s="70">
        <f>Q55</f>
        <v>348400</v>
      </c>
    </row>
    <row r="55" spans="1:17" ht="58.2" customHeight="1">
      <c r="A55" s="109"/>
      <c r="B55" s="9"/>
      <c r="C55" s="159" t="s">
        <v>78</v>
      </c>
      <c r="D55" s="160"/>
      <c r="E55" s="160"/>
      <c r="F55" s="160"/>
      <c r="G55" s="160"/>
      <c r="H55" s="160"/>
      <c r="I55" s="161"/>
      <c r="J55" s="7">
        <v>232</v>
      </c>
      <c r="K55" s="16">
        <v>2</v>
      </c>
      <c r="L55" s="16">
        <v>3</v>
      </c>
      <c r="M55" s="111">
        <v>6200000000</v>
      </c>
      <c r="N55" s="8">
        <v>0</v>
      </c>
      <c r="O55" s="69">
        <f>O57</f>
        <v>321300</v>
      </c>
      <c r="P55" s="69">
        <f>P57</f>
        <v>336200</v>
      </c>
      <c r="Q55" s="70">
        <f>Q57</f>
        <v>348400</v>
      </c>
    </row>
    <row r="56" spans="1:17" ht="16.2" customHeight="1">
      <c r="A56" s="109"/>
      <c r="B56" s="9"/>
      <c r="C56" s="159" t="s">
        <v>79</v>
      </c>
      <c r="D56" s="160"/>
      <c r="E56" s="160"/>
      <c r="F56" s="160"/>
      <c r="G56" s="160"/>
      <c r="H56" s="160"/>
      <c r="I56" s="161"/>
      <c r="J56" s="7">
        <v>232</v>
      </c>
      <c r="K56" s="16">
        <v>2</v>
      </c>
      <c r="L56" s="16">
        <v>3</v>
      </c>
      <c r="M56" s="112">
        <v>6240000000</v>
      </c>
      <c r="N56" s="8">
        <v>0</v>
      </c>
      <c r="O56" s="69">
        <f>O57</f>
        <v>321300</v>
      </c>
      <c r="P56" s="69">
        <f t="shared" ref="P56:Q56" si="15">P57</f>
        <v>336200</v>
      </c>
      <c r="Q56" s="69">
        <f t="shared" si="15"/>
        <v>348400</v>
      </c>
    </row>
    <row r="57" spans="1:17" ht="28.8" customHeight="1">
      <c r="A57" s="17"/>
      <c r="B57" s="9"/>
      <c r="C57" s="171" t="s">
        <v>60</v>
      </c>
      <c r="D57" s="172"/>
      <c r="E57" s="172"/>
      <c r="F57" s="172"/>
      <c r="G57" s="172"/>
      <c r="H57" s="172"/>
      <c r="I57" s="173"/>
      <c r="J57" s="10">
        <v>232</v>
      </c>
      <c r="K57" s="15">
        <v>2</v>
      </c>
      <c r="L57" s="15">
        <v>3</v>
      </c>
      <c r="M57" s="34">
        <v>6240500000</v>
      </c>
      <c r="N57" s="11">
        <v>0</v>
      </c>
      <c r="O57" s="71">
        <f>O59+O62</f>
        <v>321300</v>
      </c>
      <c r="P57" s="71">
        <f>P59+P62</f>
        <v>336200</v>
      </c>
      <c r="Q57" s="72">
        <f>Q59+Q62</f>
        <v>348400</v>
      </c>
    </row>
    <row r="58" spans="1:17" ht="30.6" customHeight="1">
      <c r="A58" s="17"/>
      <c r="B58" s="9"/>
      <c r="C58" s="171" t="s">
        <v>56</v>
      </c>
      <c r="D58" s="172"/>
      <c r="E58" s="172"/>
      <c r="F58" s="172"/>
      <c r="G58" s="172"/>
      <c r="H58" s="172"/>
      <c r="I58" s="173"/>
      <c r="J58" s="10">
        <v>232</v>
      </c>
      <c r="K58" s="27">
        <v>2</v>
      </c>
      <c r="L58" s="27">
        <v>3</v>
      </c>
      <c r="M58" s="34">
        <v>6240551180</v>
      </c>
      <c r="N58" s="28">
        <v>0</v>
      </c>
      <c r="O58" s="73">
        <f>O59+O62</f>
        <v>321300</v>
      </c>
      <c r="P58" s="73">
        <f>P59+P62</f>
        <v>336200</v>
      </c>
      <c r="Q58" s="74">
        <f>Q59+Q62</f>
        <v>348400</v>
      </c>
    </row>
    <row r="59" spans="1:17" ht="27" customHeight="1">
      <c r="A59" s="17"/>
      <c r="B59" s="9"/>
      <c r="C59" s="18"/>
      <c r="D59" s="19"/>
      <c r="E59" s="19"/>
      <c r="F59" s="186" t="s">
        <v>11</v>
      </c>
      <c r="G59" s="186"/>
      <c r="H59" s="186"/>
      <c r="I59" s="186"/>
      <c r="J59" s="10">
        <v>232</v>
      </c>
      <c r="K59" s="15">
        <v>2</v>
      </c>
      <c r="L59" s="15">
        <v>3</v>
      </c>
      <c r="M59" s="34">
        <v>6240551180</v>
      </c>
      <c r="N59" s="11" t="s">
        <v>10</v>
      </c>
      <c r="O59" s="71">
        <f>O60+O61</f>
        <v>309000</v>
      </c>
      <c r="P59" s="71">
        <f>P60+P61</f>
        <v>319000</v>
      </c>
      <c r="Q59" s="72">
        <f>Q60+Q61</f>
        <v>326000</v>
      </c>
    </row>
    <row r="60" spans="1:17" ht="27" customHeight="1">
      <c r="A60" s="17"/>
      <c r="B60" s="9"/>
      <c r="C60" s="18"/>
      <c r="D60" s="19"/>
      <c r="E60" s="19"/>
      <c r="F60" s="197" t="s">
        <v>32</v>
      </c>
      <c r="G60" s="197"/>
      <c r="H60" s="197"/>
      <c r="I60" s="197"/>
      <c r="J60" s="10">
        <v>232</v>
      </c>
      <c r="K60" s="15">
        <v>2</v>
      </c>
      <c r="L60" s="15">
        <v>3</v>
      </c>
      <c r="M60" s="34">
        <v>6240551180</v>
      </c>
      <c r="N60" s="11">
        <v>121</v>
      </c>
      <c r="O60" s="71">
        <v>237000</v>
      </c>
      <c r="P60" s="71">
        <v>245000</v>
      </c>
      <c r="Q60" s="72">
        <v>250000</v>
      </c>
    </row>
    <row r="61" spans="1:17" ht="43.8" customHeight="1">
      <c r="A61" s="17"/>
      <c r="B61" s="9"/>
      <c r="C61" s="18"/>
      <c r="D61" s="19"/>
      <c r="E61" s="19"/>
      <c r="F61" s="197" t="s">
        <v>30</v>
      </c>
      <c r="G61" s="197"/>
      <c r="H61" s="197"/>
      <c r="I61" s="197"/>
      <c r="J61" s="10">
        <v>232</v>
      </c>
      <c r="K61" s="15">
        <v>2</v>
      </c>
      <c r="L61" s="15">
        <v>3</v>
      </c>
      <c r="M61" s="34">
        <v>6240551180</v>
      </c>
      <c r="N61" s="11">
        <v>129</v>
      </c>
      <c r="O61" s="71">
        <v>72000</v>
      </c>
      <c r="P61" s="71">
        <v>74000</v>
      </c>
      <c r="Q61" s="72">
        <v>76000</v>
      </c>
    </row>
    <row r="62" spans="1:17" ht="28.2" customHeight="1">
      <c r="A62" s="17"/>
      <c r="B62" s="9"/>
      <c r="C62" s="18"/>
      <c r="D62" s="19"/>
      <c r="E62" s="19"/>
      <c r="F62" s="186" t="s">
        <v>29</v>
      </c>
      <c r="G62" s="186"/>
      <c r="H62" s="186"/>
      <c r="I62" s="186"/>
      <c r="J62" s="10">
        <v>232</v>
      </c>
      <c r="K62" s="15">
        <v>2</v>
      </c>
      <c r="L62" s="15">
        <v>3</v>
      </c>
      <c r="M62" s="34">
        <v>6240551180</v>
      </c>
      <c r="N62" s="11" t="s">
        <v>1</v>
      </c>
      <c r="O62" s="71">
        <f>O63</f>
        <v>12300</v>
      </c>
      <c r="P62" s="71">
        <f>P63</f>
        <v>17200</v>
      </c>
      <c r="Q62" s="72">
        <f>Q63</f>
        <v>22400</v>
      </c>
    </row>
    <row r="63" spans="1:17" ht="16.8" customHeight="1">
      <c r="A63" s="17"/>
      <c r="B63" s="9"/>
      <c r="C63" s="18"/>
      <c r="D63" s="19"/>
      <c r="E63" s="19"/>
      <c r="F63" s="197" t="s">
        <v>45</v>
      </c>
      <c r="G63" s="197"/>
      <c r="H63" s="197"/>
      <c r="I63" s="197"/>
      <c r="J63" s="10">
        <v>232</v>
      </c>
      <c r="K63" s="15">
        <v>2</v>
      </c>
      <c r="L63" s="15">
        <v>3</v>
      </c>
      <c r="M63" s="34">
        <v>6240551180</v>
      </c>
      <c r="N63" s="11">
        <v>244</v>
      </c>
      <c r="O63" s="71">
        <v>12300</v>
      </c>
      <c r="P63" s="71">
        <v>17200</v>
      </c>
      <c r="Q63" s="72">
        <v>22400</v>
      </c>
    </row>
    <row r="64" spans="1:17" ht="30" customHeight="1">
      <c r="A64" s="181" t="s">
        <v>9</v>
      </c>
      <c r="B64" s="182"/>
      <c r="C64" s="182"/>
      <c r="D64" s="182"/>
      <c r="E64" s="182"/>
      <c r="F64" s="182"/>
      <c r="G64" s="182"/>
      <c r="H64" s="182"/>
      <c r="I64" s="183"/>
      <c r="J64" s="7">
        <v>232</v>
      </c>
      <c r="K64" s="16">
        <v>3</v>
      </c>
      <c r="L64" s="16">
        <v>0</v>
      </c>
      <c r="M64" s="33">
        <v>0</v>
      </c>
      <c r="N64" s="8">
        <v>0</v>
      </c>
      <c r="O64" s="69">
        <f>O65+O73</f>
        <v>195713.8</v>
      </c>
      <c r="P64" s="69">
        <f>P65+P73</f>
        <v>127000</v>
      </c>
      <c r="Q64" s="69">
        <f>Q65+Q73</f>
        <v>127000</v>
      </c>
    </row>
    <row r="65" spans="1:17" ht="42" customHeight="1">
      <c r="A65" s="109"/>
      <c r="B65" s="9"/>
      <c r="C65" s="229" t="s">
        <v>54</v>
      </c>
      <c r="D65" s="230"/>
      <c r="E65" s="230"/>
      <c r="F65" s="230"/>
      <c r="G65" s="230"/>
      <c r="H65" s="230"/>
      <c r="I65" s="231"/>
      <c r="J65" s="7">
        <v>232</v>
      </c>
      <c r="K65" s="16">
        <v>3</v>
      </c>
      <c r="L65" s="16">
        <v>10</v>
      </c>
      <c r="M65" s="33">
        <v>0</v>
      </c>
      <c r="N65" s="8">
        <v>0</v>
      </c>
      <c r="O65" s="75">
        <f>O68</f>
        <v>185713.8</v>
      </c>
      <c r="P65" s="75">
        <f>P68</f>
        <v>117000</v>
      </c>
      <c r="Q65" s="75">
        <f>Q68</f>
        <v>117000</v>
      </c>
    </row>
    <row r="66" spans="1:17" s="21" customFormat="1" ht="60" customHeight="1">
      <c r="A66" s="109"/>
      <c r="B66" s="9"/>
      <c r="C66" s="159" t="s">
        <v>78</v>
      </c>
      <c r="D66" s="236"/>
      <c r="E66" s="236"/>
      <c r="F66" s="236"/>
      <c r="G66" s="236"/>
      <c r="H66" s="236"/>
      <c r="I66" s="237"/>
      <c r="J66" s="7">
        <v>232</v>
      </c>
      <c r="K66" s="16">
        <v>3</v>
      </c>
      <c r="L66" s="16">
        <v>10</v>
      </c>
      <c r="M66" s="115">
        <v>6200000000</v>
      </c>
      <c r="N66" s="8">
        <v>0</v>
      </c>
      <c r="O66" s="69">
        <f>O68</f>
        <v>185713.8</v>
      </c>
      <c r="P66" s="69">
        <f>P68</f>
        <v>117000</v>
      </c>
      <c r="Q66" s="69">
        <f>Q68</f>
        <v>117000</v>
      </c>
    </row>
    <row r="67" spans="1:17" s="21" customFormat="1" ht="21" customHeight="1">
      <c r="A67" s="109"/>
      <c r="B67" s="9"/>
      <c r="C67" s="159" t="s">
        <v>79</v>
      </c>
      <c r="D67" s="160"/>
      <c r="E67" s="160"/>
      <c r="F67" s="160"/>
      <c r="G67" s="160"/>
      <c r="H67" s="160"/>
      <c r="I67" s="161"/>
      <c r="J67" s="7">
        <v>232</v>
      </c>
      <c r="K67" s="16">
        <v>3</v>
      </c>
      <c r="L67" s="16">
        <v>10</v>
      </c>
      <c r="M67" s="112">
        <v>6240000000</v>
      </c>
      <c r="N67" s="8">
        <v>0</v>
      </c>
      <c r="O67" s="69">
        <f>O68</f>
        <v>185713.8</v>
      </c>
      <c r="P67" s="69">
        <f t="shared" ref="P67:Q67" si="16">P68</f>
        <v>117000</v>
      </c>
      <c r="Q67" s="69">
        <f t="shared" si="16"/>
        <v>117000</v>
      </c>
    </row>
    <row r="68" spans="1:17" s="21" customFormat="1" ht="16.8" customHeight="1">
      <c r="A68" s="94"/>
      <c r="B68" s="9"/>
      <c r="C68" s="174" t="s">
        <v>61</v>
      </c>
      <c r="D68" s="175"/>
      <c r="E68" s="175"/>
      <c r="F68" s="175"/>
      <c r="G68" s="175"/>
      <c r="H68" s="175"/>
      <c r="I68" s="176"/>
      <c r="J68" s="10">
        <v>232</v>
      </c>
      <c r="K68" s="15">
        <v>3</v>
      </c>
      <c r="L68" s="15">
        <v>10</v>
      </c>
      <c r="M68" s="95">
        <v>6240100000</v>
      </c>
      <c r="N68" s="11">
        <v>0</v>
      </c>
      <c r="O68" s="71">
        <f t="shared" ref="O68:Q69" si="17">O69</f>
        <v>185713.8</v>
      </c>
      <c r="P68" s="71">
        <f t="shared" si="17"/>
        <v>117000</v>
      </c>
      <c r="Q68" s="71">
        <f t="shared" si="17"/>
        <v>117000</v>
      </c>
    </row>
    <row r="69" spans="1:17" ht="30.6" customHeight="1">
      <c r="A69" s="17"/>
      <c r="B69" s="9"/>
      <c r="C69" s="174" t="s">
        <v>62</v>
      </c>
      <c r="D69" s="175"/>
      <c r="E69" s="175"/>
      <c r="F69" s="175"/>
      <c r="G69" s="175"/>
      <c r="H69" s="175"/>
      <c r="I69" s="176"/>
      <c r="J69" s="10">
        <v>232</v>
      </c>
      <c r="K69" s="15">
        <v>3</v>
      </c>
      <c r="L69" s="15">
        <v>10</v>
      </c>
      <c r="M69" s="34">
        <v>6240195020</v>
      </c>
      <c r="N69" s="11">
        <v>0</v>
      </c>
      <c r="O69" s="73">
        <f t="shared" si="17"/>
        <v>185713.8</v>
      </c>
      <c r="P69" s="73">
        <f t="shared" si="17"/>
        <v>117000</v>
      </c>
      <c r="Q69" s="73">
        <f t="shared" si="17"/>
        <v>117000</v>
      </c>
    </row>
    <row r="70" spans="1:17" ht="27" customHeight="1">
      <c r="A70" s="17"/>
      <c r="B70" s="9"/>
      <c r="C70" s="18"/>
      <c r="D70" s="19"/>
      <c r="E70" s="19"/>
      <c r="F70" s="186" t="s">
        <v>29</v>
      </c>
      <c r="G70" s="186"/>
      <c r="H70" s="186"/>
      <c r="I70" s="186"/>
      <c r="J70" s="10">
        <v>232</v>
      </c>
      <c r="K70" s="15">
        <v>3</v>
      </c>
      <c r="L70" s="15">
        <v>10</v>
      </c>
      <c r="M70" s="34">
        <v>6240195020</v>
      </c>
      <c r="N70" s="11" t="s">
        <v>1</v>
      </c>
      <c r="O70" s="73">
        <f>O71+O72</f>
        <v>185713.8</v>
      </c>
      <c r="P70" s="73">
        <f>P71+P72</f>
        <v>117000</v>
      </c>
      <c r="Q70" s="73">
        <f>Q71+Q72</f>
        <v>117000</v>
      </c>
    </row>
    <row r="71" spans="1:17" ht="16.8" customHeight="1">
      <c r="A71" s="17"/>
      <c r="B71" s="9"/>
      <c r="C71" s="18"/>
      <c r="D71" s="19"/>
      <c r="E71" s="19"/>
      <c r="F71" s="197" t="s">
        <v>45</v>
      </c>
      <c r="G71" s="197"/>
      <c r="H71" s="197"/>
      <c r="I71" s="197"/>
      <c r="J71" s="10">
        <v>232</v>
      </c>
      <c r="K71" s="15">
        <v>3</v>
      </c>
      <c r="L71" s="15">
        <v>10</v>
      </c>
      <c r="M71" s="34">
        <v>6240195020</v>
      </c>
      <c r="N71" s="28">
        <v>244</v>
      </c>
      <c r="O71" s="73">
        <v>57715.61</v>
      </c>
      <c r="P71" s="71">
        <v>17000</v>
      </c>
      <c r="Q71" s="72">
        <v>17000</v>
      </c>
    </row>
    <row r="72" spans="1:17" ht="18" customHeight="1">
      <c r="A72" s="82"/>
      <c r="B72" s="9"/>
      <c r="C72" s="81"/>
      <c r="D72" s="79"/>
      <c r="E72" s="79"/>
      <c r="F72" s="197" t="s">
        <v>46</v>
      </c>
      <c r="G72" s="197"/>
      <c r="H72" s="197"/>
      <c r="I72" s="197"/>
      <c r="J72" s="10">
        <v>232</v>
      </c>
      <c r="K72" s="15">
        <v>3</v>
      </c>
      <c r="L72" s="15">
        <v>10</v>
      </c>
      <c r="M72" s="34">
        <v>6240195020</v>
      </c>
      <c r="N72" s="28">
        <v>247</v>
      </c>
      <c r="O72" s="73">
        <v>127998.19</v>
      </c>
      <c r="P72" s="71">
        <v>100000</v>
      </c>
      <c r="Q72" s="71">
        <v>100000</v>
      </c>
    </row>
    <row r="73" spans="1:17" ht="30.6" customHeight="1">
      <c r="A73" s="17"/>
      <c r="B73" s="9"/>
      <c r="C73" s="159" t="s">
        <v>27</v>
      </c>
      <c r="D73" s="160"/>
      <c r="E73" s="160"/>
      <c r="F73" s="160"/>
      <c r="G73" s="160"/>
      <c r="H73" s="160"/>
      <c r="I73" s="161"/>
      <c r="J73" s="7">
        <v>232</v>
      </c>
      <c r="K73" s="16">
        <v>3</v>
      </c>
      <c r="L73" s="16">
        <v>14</v>
      </c>
      <c r="M73" s="33">
        <v>0</v>
      </c>
      <c r="N73" s="8">
        <v>0</v>
      </c>
      <c r="O73" s="69">
        <f>O76</f>
        <v>10000</v>
      </c>
      <c r="P73" s="69">
        <f>P76</f>
        <v>10000</v>
      </c>
      <c r="Q73" s="69">
        <f>Q76</f>
        <v>10000</v>
      </c>
    </row>
    <row r="74" spans="1:17" ht="55.8" customHeight="1">
      <c r="A74" s="17"/>
      <c r="B74" s="9"/>
      <c r="C74" s="229" t="s">
        <v>78</v>
      </c>
      <c r="D74" s="232"/>
      <c r="E74" s="232"/>
      <c r="F74" s="232"/>
      <c r="G74" s="232"/>
      <c r="H74" s="232"/>
      <c r="I74" s="233"/>
      <c r="J74" s="7">
        <v>232</v>
      </c>
      <c r="K74" s="16">
        <v>3</v>
      </c>
      <c r="L74" s="16">
        <v>14</v>
      </c>
      <c r="M74" s="111">
        <v>6200000000</v>
      </c>
      <c r="N74" s="8">
        <v>0</v>
      </c>
      <c r="O74" s="69">
        <f>O76</f>
        <v>10000</v>
      </c>
      <c r="P74" s="69">
        <f>P76</f>
        <v>10000</v>
      </c>
      <c r="Q74" s="70">
        <f>Q76</f>
        <v>10000</v>
      </c>
    </row>
    <row r="75" spans="1:17" ht="15" customHeight="1">
      <c r="A75" s="109"/>
      <c r="B75" s="9"/>
      <c r="C75" s="159" t="s">
        <v>79</v>
      </c>
      <c r="D75" s="160"/>
      <c r="E75" s="160"/>
      <c r="F75" s="160"/>
      <c r="G75" s="160"/>
      <c r="H75" s="160"/>
      <c r="I75" s="161"/>
      <c r="J75" s="7">
        <v>232</v>
      </c>
      <c r="K75" s="16">
        <v>3</v>
      </c>
      <c r="L75" s="16">
        <v>10</v>
      </c>
      <c r="M75" s="112">
        <v>6240000000</v>
      </c>
      <c r="N75" s="8">
        <v>0</v>
      </c>
      <c r="O75" s="69">
        <f>O76</f>
        <v>10000</v>
      </c>
      <c r="P75" s="69">
        <f t="shared" ref="P75:Q75" si="18">P76</f>
        <v>10000</v>
      </c>
      <c r="Q75" s="69">
        <f t="shared" si="18"/>
        <v>10000</v>
      </c>
    </row>
    <row r="76" spans="1:17" ht="19.8" customHeight="1">
      <c r="A76" s="17"/>
      <c r="B76" s="9"/>
      <c r="C76" s="223" t="s">
        <v>61</v>
      </c>
      <c r="D76" s="224"/>
      <c r="E76" s="224"/>
      <c r="F76" s="224"/>
      <c r="G76" s="224"/>
      <c r="H76" s="224"/>
      <c r="I76" s="225"/>
      <c r="J76" s="10">
        <v>232</v>
      </c>
      <c r="K76" s="15">
        <v>3</v>
      </c>
      <c r="L76" s="15">
        <v>14</v>
      </c>
      <c r="M76" s="34">
        <v>6240100000</v>
      </c>
      <c r="N76" s="11">
        <v>0</v>
      </c>
      <c r="O76" s="71">
        <f t="shared" ref="O76:Q78" si="19">O77</f>
        <v>10000</v>
      </c>
      <c r="P76" s="71">
        <f t="shared" si="19"/>
        <v>10000</v>
      </c>
      <c r="Q76" s="71">
        <f t="shared" si="19"/>
        <v>10000</v>
      </c>
    </row>
    <row r="77" spans="1:17" ht="23.4" customHeight="1">
      <c r="A77" s="17"/>
      <c r="B77" s="9"/>
      <c r="C77" s="18"/>
      <c r="D77" s="223" t="s">
        <v>28</v>
      </c>
      <c r="E77" s="224"/>
      <c r="F77" s="224"/>
      <c r="G77" s="224"/>
      <c r="H77" s="224"/>
      <c r="I77" s="225"/>
      <c r="J77" s="10">
        <v>232</v>
      </c>
      <c r="K77" s="15">
        <v>3</v>
      </c>
      <c r="L77" s="15">
        <v>14</v>
      </c>
      <c r="M77" s="34">
        <v>6240120040</v>
      </c>
      <c r="N77" s="11">
        <v>0</v>
      </c>
      <c r="O77" s="71">
        <f t="shared" si="19"/>
        <v>10000</v>
      </c>
      <c r="P77" s="71">
        <f t="shared" si="19"/>
        <v>10000</v>
      </c>
      <c r="Q77" s="71">
        <f t="shared" si="19"/>
        <v>10000</v>
      </c>
    </row>
    <row r="78" spans="1:17" ht="31.2" customHeight="1">
      <c r="A78" s="17"/>
      <c r="B78" s="9"/>
      <c r="C78" s="18"/>
      <c r="D78" s="19"/>
      <c r="E78" s="19"/>
      <c r="F78" s="164" t="s">
        <v>29</v>
      </c>
      <c r="G78" s="162"/>
      <c r="H78" s="162"/>
      <c r="I78" s="163"/>
      <c r="J78" s="10">
        <v>232</v>
      </c>
      <c r="K78" s="15">
        <v>3</v>
      </c>
      <c r="L78" s="15">
        <v>14</v>
      </c>
      <c r="M78" s="34">
        <v>6240120040</v>
      </c>
      <c r="N78" s="11">
        <v>240</v>
      </c>
      <c r="O78" s="71">
        <f t="shared" si="19"/>
        <v>10000</v>
      </c>
      <c r="P78" s="71">
        <f t="shared" si="19"/>
        <v>10000</v>
      </c>
      <c r="Q78" s="71">
        <f t="shared" si="19"/>
        <v>10000</v>
      </c>
    </row>
    <row r="79" spans="1:17" ht="16.2" customHeight="1">
      <c r="A79" s="17"/>
      <c r="B79" s="9"/>
      <c r="C79" s="18"/>
      <c r="D79" s="19"/>
      <c r="E79" s="19"/>
      <c r="F79" s="164" t="s">
        <v>45</v>
      </c>
      <c r="G79" s="162"/>
      <c r="H79" s="162"/>
      <c r="I79" s="163"/>
      <c r="J79" s="10">
        <v>232</v>
      </c>
      <c r="K79" s="15">
        <v>3</v>
      </c>
      <c r="L79" s="15">
        <v>14</v>
      </c>
      <c r="M79" s="34">
        <v>6240120040</v>
      </c>
      <c r="N79" s="11">
        <v>244</v>
      </c>
      <c r="O79" s="71">
        <v>10000</v>
      </c>
      <c r="P79" s="71">
        <v>10000</v>
      </c>
      <c r="Q79" s="72">
        <v>10000</v>
      </c>
    </row>
    <row r="80" spans="1:17" s="21" customFormat="1" ht="16.8" customHeight="1">
      <c r="A80" s="181" t="s">
        <v>8</v>
      </c>
      <c r="B80" s="182"/>
      <c r="C80" s="182"/>
      <c r="D80" s="182"/>
      <c r="E80" s="182"/>
      <c r="F80" s="182"/>
      <c r="G80" s="182"/>
      <c r="H80" s="182"/>
      <c r="I80" s="183"/>
      <c r="J80" s="7">
        <v>232</v>
      </c>
      <c r="K80" s="16">
        <v>4</v>
      </c>
      <c r="L80" s="16">
        <v>0</v>
      </c>
      <c r="M80" s="33">
        <v>0</v>
      </c>
      <c r="N80" s="8">
        <v>0</v>
      </c>
      <c r="O80" s="69">
        <f>O81</f>
        <v>5810342.5700000003</v>
      </c>
      <c r="P80" s="69">
        <f>P81</f>
        <v>2513000</v>
      </c>
      <c r="Q80" s="69">
        <f>Q81</f>
        <v>2583000</v>
      </c>
    </row>
    <row r="81" spans="1:17" ht="15" customHeight="1">
      <c r="A81" s="109"/>
      <c r="B81" s="9"/>
      <c r="C81" s="229" t="s">
        <v>31</v>
      </c>
      <c r="D81" s="230"/>
      <c r="E81" s="230"/>
      <c r="F81" s="230"/>
      <c r="G81" s="230"/>
      <c r="H81" s="230"/>
      <c r="I81" s="231"/>
      <c r="J81" s="7">
        <v>232</v>
      </c>
      <c r="K81" s="16">
        <v>4</v>
      </c>
      <c r="L81" s="16">
        <v>9</v>
      </c>
      <c r="M81" s="33">
        <v>0</v>
      </c>
      <c r="N81" s="8">
        <v>0</v>
      </c>
      <c r="O81" s="69">
        <f>O84</f>
        <v>5810342.5700000003</v>
      </c>
      <c r="P81" s="69">
        <f>P84</f>
        <v>2513000</v>
      </c>
      <c r="Q81" s="70">
        <f>Q84</f>
        <v>2583000</v>
      </c>
    </row>
    <row r="82" spans="1:17" ht="55.8" customHeight="1">
      <c r="A82" s="109"/>
      <c r="B82" s="9"/>
      <c r="C82" s="159" t="s">
        <v>78</v>
      </c>
      <c r="D82" s="202"/>
      <c r="E82" s="202"/>
      <c r="F82" s="202"/>
      <c r="G82" s="202"/>
      <c r="H82" s="202"/>
      <c r="I82" s="203"/>
      <c r="J82" s="7">
        <v>232</v>
      </c>
      <c r="K82" s="16">
        <v>4</v>
      </c>
      <c r="L82" s="16">
        <v>9</v>
      </c>
      <c r="M82" s="153">
        <v>6200000000</v>
      </c>
      <c r="N82" s="8">
        <v>0</v>
      </c>
      <c r="O82" s="69">
        <f>O84</f>
        <v>5810342.5700000003</v>
      </c>
      <c r="P82" s="69">
        <f>P84</f>
        <v>2513000</v>
      </c>
      <c r="Q82" s="70">
        <f>Q84</f>
        <v>2583000</v>
      </c>
    </row>
    <row r="83" spans="1:17" ht="13.8" customHeight="1">
      <c r="A83" s="109"/>
      <c r="B83" s="9"/>
      <c r="C83" s="159" t="s">
        <v>79</v>
      </c>
      <c r="D83" s="160"/>
      <c r="E83" s="160"/>
      <c r="F83" s="160"/>
      <c r="G83" s="160"/>
      <c r="H83" s="160"/>
      <c r="I83" s="161"/>
      <c r="J83" s="7">
        <v>232</v>
      </c>
      <c r="K83" s="16">
        <v>4</v>
      </c>
      <c r="L83" s="16">
        <v>9</v>
      </c>
      <c r="M83" s="112">
        <v>6240000000</v>
      </c>
      <c r="N83" s="8">
        <v>0</v>
      </c>
      <c r="O83" s="69">
        <f>O84</f>
        <v>5810342.5700000003</v>
      </c>
      <c r="P83" s="69">
        <f t="shared" ref="P83:Q83" si="20">P84</f>
        <v>2513000</v>
      </c>
      <c r="Q83" s="69">
        <f t="shared" si="20"/>
        <v>2583000</v>
      </c>
    </row>
    <row r="84" spans="1:17" ht="28.2" customHeight="1">
      <c r="A84" s="17"/>
      <c r="B84" s="9"/>
      <c r="C84" s="174" t="s">
        <v>63</v>
      </c>
      <c r="D84" s="175"/>
      <c r="E84" s="175"/>
      <c r="F84" s="175"/>
      <c r="G84" s="175"/>
      <c r="H84" s="175"/>
      <c r="I84" s="176"/>
      <c r="J84" s="10">
        <v>232</v>
      </c>
      <c r="K84" s="15">
        <v>4</v>
      </c>
      <c r="L84" s="15">
        <v>9</v>
      </c>
      <c r="M84" s="34">
        <v>6240200000</v>
      </c>
      <c r="N84" s="11">
        <v>0</v>
      </c>
      <c r="O84" s="71">
        <f>O85+O92+O89+O95</f>
        <v>5810342.5700000003</v>
      </c>
      <c r="P84" s="71">
        <f>P85+P92</f>
        <v>2513000</v>
      </c>
      <c r="Q84" s="72">
        <f>Q85+Q92</f>
        <v>2583000</v>
      </c>
    </row>
    <row r="85" spans="1:17" ht="28.8" customHeight="1">
      <c r="A85" s="17"/>
      <c r="B85" s="9"/>
      <c r="C85" s="174" t="s">
        <v>44</v>
      </c>
      <c r="D85" s="175"/>
      <c r="E85" s="175"/>
      <c r="F85" s="175"/>
      <c r="G85" s="175"/>
      <c r="H85" s="175"/>
      <c r="I85" s="176"/>
      <c r="J85" s="10">
        <v>232</v>
      </c>
      <c r="K85" s="15">
        <v>4</v>
      </c>
      <c r="L85" s="15">
        <v>9</v>
      </c>
      <c r="M85" s="34">
        <v>6240295280</v>
      </c>
      <c r="N85" s="11">
        <v>0</v>
      </c>
      <c r="O85" s="71">
        <f>O86</f>
        <v>1349775.53</v>
      </c>
      <c r="P85" s="71">
        <f t="shared" ref="P85:Q85" si="21">P86</f>
        <v>1471333</v>
      </c>
      <c r="Q85" s="72">
        <f t="shared" si="21"/>
        <v>1541333</v>
      </c>
    </row>
    <row r="86" spans="1:17" ht="27" customHeight="1">
      <c r="A86" s="17"/>
      <c r="B86" s="9"/>
      <c r="C86" s="18"/>
      <c r="D86" s="19"/>
      <c r="E86" s="19"/>
      <c r="F86" s="186" t="s">
        <v>29</v>
      </c>
      <c r="G86" s="186"/>
      <c r="H86" s="186"/>
      <c r="I86" s="186"/>
      <c r="J86" s="10">
        <v>232</v>
      </c>
      <c r="K86" s="15">
        <v>4</v>
      </c>
      <c r="L86" s="15">
        <v>9</v>
      </c>
      <c r="M86" s="34">
        <v>6240295280</v>
      </c>
      <c r="N86" s="11" t="s">
        <v>1</v>
      </c>
      <c r="O86" s="71">
        <f>O87+O88</f>
        <v>1349775.53</v>
      </c>
      <c r="P86" s="71">
        <f>P87+P88</f>
        <v>1471333</v>
      </c>
      <c r="Q86" s="71">
        <f>Q87+Q88</f>
        <v>1541333</v>
      </c>
    </row>
    <row r="87" spans="1:17" ht="19.8" customHeight="1">
      <c r="A87" s="17"/>
      <c r="B87" s="9"/>
      <c r="C87" s="18"/>
      <c r="D87" s="19"/>
      <c r="E87" s="197" t="s">
        <v>45</v>
      </c>
      <c r="F87" s="197"/>
      <c r="G87" s="197"/>
      <c r="H87" s="197"/>
      <c r="I87" s="197"/>
      <c r="J87" s="10">
        <v>232</v>
      </c>
      <c r="K87" s="15">
        <v>4</v>
      </c>
      <c r="L87" s="15">
        <v>9</v>
      </c>
      <c r="M87" s="34">
        <v>6240295280</v>
      </c>
      <c r="N87" s="11">
        <v>244</v>
      </c>
      <c r="O87" s="71">
        <v>949775.53</v>
      </c>
      <c r="P87" s="71">
        <v>1071333</v>
      </c>
      <c r="Q87" s="72">
        <v>1141333</v>
      </c>
    </row>
    <row r="88" spans="1:17" ht="18" customHeight="1">
      <c r="A88" s="55"/>
      <c r="B88" s="9"/>
      <c r="C88" s="56"/>
      <c r="D88" s="54"/>
      <c r="E88" s="53"/>
      <c r="F88" s="164" t="s">
        <v>46</v>
      </c>
      <c r="G88" s="220"/>
      <c r="H88" s="220"/>
      <c r="I88" s="221"/>
      <c r="J88" s="10">
        <v>232</v>
      </c>
      <c r="K88" s="15">
        <v>4</v>
      </c>
      <c r="L88" s="15">
        <v>9</v>
      </c>
      <c r="M88" s="34">
        <v>6240295280</v>
      </c>
      <c r="N88" s="11">
        <v>247</v>
      </c>
      <c r="O88" s="71">
        <v>400000</v>
      </c>
      <c r="P88" s="71">
        <v>400000</v>
      </c>
      <c r="Q88" s="72">
        <v>400000</v>
      </c>
    </row>
    <row r="89" spans="1:17" ht="73.2" customHeight="1">
      <c r="A89" s="148"/>
      <c r="B89" s="9"/>
      <c r="C89" s="151"/>
      <c r="D89" s="145"/>
      <c r="E89" s="147"/>
      <c r="F89" s="164" t="s">
        <v>85</v>
      </c>
      <c r="G89" s="162"/>
      <c r="H89" s="162"/>
      <c r="I89" s="163"/>
      <c r="J89" s="10">
        <v>232</v>
      </c>
      <c r="K89" s="15">
        <v>4</v>
      </c>
      <c r="L89" s="15">
        <v>9</v>
      </c>
      <c r="M89" s="93" t="s">
        <v>86</v>
      </c>
      <c r="N89" s="11">
        <v>0</v>
      </c>
      <c r="O89" s="71">
        <f>O90</f>
        <v>1718900.04</v>
      </c>
      <c r="P89" s="71">
        <f t="shared" ref="P89:Q89" si="22">P90</f>
        <v>0</v>
      </c>
      <c r="Q89" s="71">
        <f t="shared" si="22"/>
        <v>0</v>
      </c>
    </row>
    <row r="90" spans="1:17" ht="33" customHeight="1">
      <c r="A90" s="148"/>
      <c r="B90" s="9"/>
      <c r="C90" s="151"/>
      <c r="D90" s="145"/>
      <c r="E90" s="147"/>
      <c r="F90" s="164" t="s">
        <v>29</v>
      </c>
      <c r="G90" s="162"/>
      <c r="H90" s="162"/>
      <c r="I90" s="163"/>
      <c r="J90" s="10">
        <v>232</v>
      </c>
      <c r="K90" s="15">
        <v>4</v>
      </c>
      <c r="L90" s="15">
        <v>9</v>
      </c>
      <c r="M90" s="93" t="s">
        <v>86</v>
      </c>
      <c r="N90" s="11" t="s">
        <v>1</v>
      </c>
      <c r="O90" s="71">
        <f>O91</f>
        <v>1718900.04</v>
      </c>
      <c r="P90" s="71">
        <v>0</v>
      </c>
      <c r="Q90" s="72">
        <v>0</v>
      </c>
    </row>
    <row r="91" spans="1:17" ht="18" customHeight="1">
      <c r="A91" s="148"/>
      <c r="B91" s="9"/>
      <c r="C91" s="151"/>
      <c r="D91" s="145"/>
      <c r="E91" s="147"/>
      <c r="F91" s="164" t="s">
        <v>45</v>
      </c>
      <c r="G91" s="162"/>
      <c r="H91" s="162"/>
      <c r="I91" s="163"/>
      <c r="J91" s="10">
        <v>232</v>
      </c>
      <c r="K91" s="15">
        <v>4</v>
      </c>
      <c r="L91" s="15">
        <v>9</v>
      </c>
      <c r="M91" s="93" t="s">
        <v>86</v>
      </c>
      <c r="N91" s="11">
        <v>244</v>
      </c>
      <c r="O91" s="71">
        <v>1718900.04</v>
      </c>
      <c r="P91" s="71">
        <v>0</v>
      </c>
      <c r="Q91" s="72">
        <v>0</v>
      </c>
    </row>
    <row r="92" spans="1:17" ht="29.4" customHeight="1">
      <c r="A92" s="41"/>
      <c r="B92" s="9"/>
      <c r="C92" s="18"/>
      <c r="D92" s="186" t="s">
        <v>55</v>
      </c>
      <c r="E92" s="187"/>
      <c r="F92" s="187"/>
      <c r="G92" s="187"/>
      <c r="H92" s="187"/>
      <c r="I92" s="187"/>
      <c r="J92" s="10">
        <v>232</v>
      </c>
      <c r="K92" s="15">
        <v>4</v>
      </c>
      <c r="L92" s="15">
        <v>9</v>
      </c>
      <c r="M92" s="93" t="s">
        <v>64</v>
      </c>
      <c r="N92" s="11">
        <v>0</v>
      </c>
      <c r="O92" s="71">
        <f t="shared" ref="O92:Q93" si="23">O93</f>
        <v>1041667</v>
      </c>
      <c r="P92" s="71">
        <f t="shared" si="23"/>
        <v>1041667</v>
      </c>
      <c r="Q92" s="72">
        <f t="shared" si="23"/>
        <v>1041667</v>
      </c>
    </row>
    <row r="93" spans="1:17" ht="26.4" customHeight="1">
      <c r="A93" s="41"/>
      <c r="B93" s="9"/>
      <c r="C93" s="18"/>
      <c r="D93" s="19"/>
      <c r="E93" s="197" t="s">
        <v>29</v>
      </c>
      <c r="F93" s="238"/>
      <c r="G93" s="238"/>
      <c r="H93" s="238"/>
      <c r="I93" s="238"/>
      <c r="J93" s="10">
        <v>232</v>
      </c>
      <c r="K93" s="15">
        <v>4</v>
      </c>
      <c r="L93" s="15">
        <v>9</v>
      </c>
      <c r="M93" s="93" t="s">
        <v>64</v>
      </c>
      <c r="N93" s="11">
        <v>240</v>
      </c>
      <c r="O93" s="71">
        <f t="shared" si="23"/>
        <v>1041667</v>
      </c>
      <c r="P93" s="71">
        <f t="shared" si="23"/>
        <v>1041667</v>
      </c>
      <c r="Q93" s="72">
        <f t="shared" si="23"/>
        <v>1041667</v>
      </c>
    </row>
    <row r="94" spans="1:17" ht="19.8" customHeight="1">
      <c r="A94" s="60"/>
      <c r="B94" s="61"/>
      <c r="C94" s="62"/>
      <c r="D94" s="63"/>
      <c r="E94" s="64"/>
      <c r="F94" s="184" t="s">
        <v>45</v>
      </c>
      <c r="G94" s="185"/>
      <c r="H94" s="185"/>
      <c r="I94" s="185"/>
      <c r="J94" s="10">
        <v>232</v>
      </c>
      <c r="K94" s="65">
        <v>4</v>
      </c>
      <c r="L94" s="65">
        <v>9</v>
      </c>
      <c r="M94" s="93" t="s">
        <v>64</v>
      </c>
      <c r="N94" s="66">
        <v>244</v>
      </c>
      <c r="O94" s="139">
        <v>1041667</v>
      </c>
      <c r="P94" s="116">
        <v>1041667</v>
      </c>
      <c r="Q94" s="117">
        <v>1041667</v>
      </c>
    </row>
    <row r="95" spans="1:17" ht="19.8" customHeight="1">
      <c r="A95" s="60"/>
      <c r="B95" s="9"/>
      <c r="C95" s="151"/>
      <c r="D95" s="155"/>
      <c r="E95" s="156"/>
      <c r="F95" s="164" t="s">
        <v>97</v>
      </c>
      <c r="G95" s="162"/>
      <c r="H95" s="162"/>
      <c r="I95" s="163"/>
      <c r="J95" s="10">
        <v>232</v>
      </c>
      <c r="K95" s="65">
        <v>4</v>
      </c>
      <c r="L95" s="65">
        <v>9</v>
      </c>
      <c r="M95" s="93" t="s">
        <v>96</v>
      </c>
      <c r="N95" s="11">
        <v>0</v>
      </c>
      <c r="O95" s="157">
        <f>O96</f>
        <v>1700000</v>
      </c>
      <c r="P95" s="157">
        <f t="shared" ref="P95:Q95" si="24">P96</f>
        <v>0</v>
      </c>
      <c r="Q95" s="157">
        <f t="shared" si="24"/>
        <v>0</v>
      </c>
    </row>
    <row r="96" spans="1:17" ht="27.6" customHeight="1">
      <c r="A96" s="60"/>
      <c r="B96" s="9"/>
      <c r="C96" s="151"/>
      <c r="D96" s="155"/>
      <c r="E96" s="156"/>
      <c r="F96" s="164" t="s">
        <v>29</v>
      </c>
      <c r="G96" s="162"/>
      <c r="H96" s="162"/>
      <c r="I96" s="163"/>
      <c r="J96" s="10">
        <v>232</v>
      </c>
      <c r="K96" s="65">
        <v>4</v>
      </c>
      <c r="L96" s="65">
        <v>9</v>
      </c>
      <c r="M96" s="93" t="s">
        <v>96</v>
      </c>
      <c r="N96" s="11">
        <v>240</v>
      </c>
      <c r="O96" s="157">
        <f>O97</f>
        <v>1700000</v>
      </c>
      <c r="P96" s="158">
        <f>P97</f>
        <v>0</v>
      </c>
      <c r="Q96" s="158">
        <f>Q97</f>
        <v>0</v>
      </c>
    </row>
    <row r="97" spans="1:17" ht="19.8" customHeight="1">
      <c r="A97" s="60"/>
      <c r="B97" s="9"/>
      <c r="C97" s="151"/>
      <c r="D97" s="155"/>
      <c r="E97" s="156"/>
      <c r="F97" s="184" t="s">
        <v>45</v>
      </c>
      <c r="G97" s="185"/>
      <c r="H97" s="185"/>
      <c r="I97" s="185"/>
      <c r="J97" s="10">
        <v>232</v>
      </c>
      <c r="K97" s="65">
        <v>4</v>
      </c>
      <c r="L97" s="65">
        <v>9</v>
      </c>
      <c r="M97" s="93" t="s">
        <v>96</v>
      </c>
      <c r="N97" s="66">
        <v>244</v>
      </c>
      <c r="O97" s="157">
        <v>1700000</v>
      </c>
      <c r="P97" s="158">
        <v>0</v>
      </c>
      <c r="Q97" s="158">
        <v>0</v>
      </c>
    </row>
    <row r="98" spans="1:17" ht="19.2" customHeight="1">
      <c r="A98" s="181" t="s">
        <v>7</v>
      </c>
      <c r="B98" s="182"/>
      <c r="C98" s="182"/>
      <c r="D98" s="182"/>
      <c r="E98" s="182"/>
      <c r="F98" s="182"/>
      <c r="G98" s="182"/>
      <c r="H98" s="182"/>
      <c r="I98" s="183"/>
      <c r="J98" s="10">
        <v>232</v>
      </c>
      <c r="K98" s="16">
        <v>5</v>
      </c>
      <c r="L98" s="16">
        <v>0</v>
      </c>
      <c r="M98" s="33">
        <v>0</v>
      </c>
      <c r="N98" s="8">
        <v>0</v>
      </c>
      <c r="O98" s="69">
        <f>O99+O105</f>
        <v>3032204.59</v>
      </c>
      <c r="P98" s="69">
        <f>P99+P105</f>
        <v>3174890</v>
      </c>
      <c r="Q98" s="70">
        <f>Q99+Q105</f>
        <v>1211800</v>
      </c>
    </row>
    <row r="99" spans="1:17" ht="15" customHeight="1">
      <c r="A99" s="17"/>
      <c r="B99" s="9"/>
      <c r="C99" s="229" t="s">
        <v>6</v>
      </c>
      <c r="D99" s="230"/>
      <c r="E99" s="230"/>
      <c r="F99" s="230"/>
      <c r="G99" s="230"/>
      <c r="H99" s="230"/>
      <c r="I99" s="231"/>
      <c r="J99" s="10">
        <v>232</v>
      </c>
      <c r="K99" s="16">
        <v>5</v>
      </c>
      <c r="L99" s="16">
        <v>1</v>
      </c>
      <c r="M99" s="33">
        <v>0</v>
      </c>
      <c r="N99" s="8">
        <v>0</v>
      </c>
      <c r="O99" s="69">
        <f>O100</f>
        <v>45000</v>
      </c>
      <c r="P99" s="69">
        <f t="shared" ref="P99:Q102" si="25">P100</f>
        <v>45000</v>
      </c>
      <c r="Q99" s="70">
        <f t="shared" si="25"/>
        <v>45000</v>
      </c>
    </row>
    <row r="100" spans="1:17" ht="30" customHeight="1">
      <c r="A100" s="17"/>
      <c r="B100" s="9"/>
      <c r="C100" s="18"/>
      <c r="D100" s="178" t="s">
        <v>2</v>
      </c>
      <c r="E100" s="179"/>
      <c r="F100" s="179"/>
      <c r="G100" s="179"/>
      <c r="H100" s="179"/>
      <c r="I100" s="180"/>
      <c r="J100" s="10">
        <v>232</v>
      </c>
      <c r="K100" s="15">
        <v>5</v>
      </c>
      <c r="L100" s="15">
        <v>1</v>
      </c>
      <c r="M100" s="36">
        <v>7700000000</v>
      </c>
      <c r="N100" s="11">
        <v>0</v>
      </c>
      <c r="O100" s="71">
        <f>O101</f>
        <v>45000</v>
      </c>
      <c r="P100" s="71">
        <f>P101</f>
        <v>45000</v>
      </c>
      <c r="Q100" s="71">
        <f>Q101</f>
        <v>45000</v>
      </c>
    </row>
    <row r="101" spans="1:17" ht="18.600000000000001" customHeight="1">
      <c r="A101" s="98"/>
      <c r="B101" s="9"/>
      <c r="C101" s="97"/>
      <c r="D101" s="164" t="s">
        <v>94</v>
      </c>
      <c r="E101" s="162"/>
      <c r="F101" s="162"/>
      <c r="G101" s="162"/>
      <c r="H101" s="162"/>
      <c r="I101" s="163"/>
      <c r="J101" s="10">
        <v>232</v>
      </c>
      <c r="K101" s="15">
        <v>5</v>
      </c>
      <c r="L101" s="15">
        <v>1</v>
      </c>
      <c r="M101" s="36">
        <v>7730000000</v>
      </c>
      <c r="N101" s="11">
        <v>0</v>
      </c>
      <c r="O101" s="71">
        <f>O102</f>
        <v>45000</v>
      </c>
      <c r="P101" s="71">
        <f t="shared" ref="P101:Q101" si="26">P102</f>
        <v>45000</v>
      </c>
      <c r="Q101" s="71">
        <f t="shared" si="26"/>
        <v>45000</v>
      </c>
    </row>
    <row r="102" spans="1:17" ht="44.4" customHeight="1">
      <c r="A102" s="17"/>
      <c r="B102" s="9"/>
      <c r="C102" s="18"/>
      <c r="D102" s="19"/>
      <c r="E102" s="164" t="s">
        <v>24</v>
      </c>
      <c r="F102" s="162"/>
      <c r="G102" s="162"/>
      <c r="H102" s="162"/>
      <c r="I102" s="163"/>
      <c r="J102" s="10">
        <v>232</v>
      </c>
      <c r="K102" s="15">
        <v>5</v>
      </c>
      <c r="L102" s="15">
        <v>1</v>
      </c>
      <c r="M102" s="36">
        <v>7730090140</v>
      </c>
      <c r="N102" s="11">
        <v>0</v>
      </c>
      <c r="O102" s="71">
        <f>O103</f>
        <v>45000</v>
      </c>
      <c r="P102" s="71">
        <f t="shared" si="25"/>
        <v>45000</v>
      </c>
      <c r="Q102" s="72">
        <f t="shared" si="25"/>
        <v>45000</v>
      </c>
    </row>
    <row r="103" spans="1:17" ht="30.6" customHeight="1">
      <c r="A103" s="17"/>
      <c r="B103" s="9"/>
      <c r="C103" s="18"/>
      <c r="D103" s="19"/>
      <c r="E103" s="19"/>
      <c r="F103" s="186" t="s">
        <v>29</v>
      </c>
      <c r="G103" s="186"/>
      <c r="H103" s="186"/>
      <c r="I103" s="186"/>
      <c r="J103" s="10">
        <v>232</v>
      </c>
      <c r="K103" s="15">
        <v>5</v>
      </c>
      <c r="L103" s="15">
        <v>1</v>
      </c>
      <c r="M103" s="36">
        <v>7730090140</v>
      </c>
      <c r="N103" s="11" t="s">
        <v>1</v>
      </c>
      <c r="O103" s="71">
        <f>O104</f>
        <v>45000</v>
      </c>
      <c r="P103" s="71">
        <f>P104</f>
        <v>45000</v>
      </c>
      <c r="Q103" s="72">
        <f>Q104</f>
        <v>45000</v>
      </c>
    </row>
    <row r="104" spans="1:17" s="14" customFormat="1" ht="20.399999999999999" customHeight="1">
      <c r="A104" s="12"/>
      <c r="B104" s="22"/>
      <c r="C104" s="20"/>
      <c r="D104" s="13"/>
      <c r="E104" s="13"/>
      <c r="F104" s="197" t="s">
        <v>45</v>
      </c>
      <c r="G104" s="197"/>
      <c r="H104" s="197"/>
      <c r="I104" s="197"/>
      <c r="J104" s="10">
        <v>232</v>
      </c>
      <c r="K104" s="15">
        <v>5</v>
      </c>
      <c r="L104" s="15">
        <v>1</v>
      </c>
      <c r="M104" s="36">
        <v>7730090140</v>
      </c>
      <c r="N104" s="11">
        <v>244</v>
      </c>
      <c r="O104" s="71">
        <v>45000</v>
      </c>
      <c r="P104" s="71">
        <v>45000</v>
      </c>
      <c r="Q104" s="72">
        <v>45000</v>
      </c>
    </row>
    <row r="105" spans="1:17" ht="21.75" customHeight="1">
      <c r="A105" s="17"/>
      <c r="B105" s="9"/>
      <c r="C105" s="229" t="s">
        <v>5</v>
      </c>
      <c r="D105" s="230"/>
      <c r="E105" s="230"/>
      <c r="F105" s="230"/>
      <c r="G105" s="230"/>
      <c r="H105" s="230"/>
      <c r="I105" s="231"/>
      <c r="J105" s="7">
        <v>232</v>
      </c>
      <c r="K105" s="16">
        <v>5</v>
      </c>
      <c r="L105" s="16">
        <v>3</v>
      </c>
      <c r="M105" s="33">
        <v>0</v>
      </c>
      <c r="N105" s="8">
        <v>0</v>
      </c>
      <c r="O105" s="69">
        <f>O106</f>
        <v>2987204.59</v>
      </c>
      <c r="P105" s="69">
        <f>P108</f>
        <v>3129890</v>
      </c>
      <c r="Q105" s="70">
        <f>Q106</f>
        <v>1166800</v>
      </c>
    </row>
    <row r="106" spans="1:17" ht="61.8" customHeight="1">
      <c r="A106" s="17"/>
      <c r="B106" s="9"/>
      <c r="C106" s="159" t="s">
        <v>78</v>
      </c>
      <c r="D106" s="202"/>
      <c r="E106" s="202"/>
      <c r="F106" s="202"/>
      <c r="G106" s="202"/>
      <c r="H106" s="202"/>
      <c r="I106" s="203"/>
      <c r="J106" s="7">
        <v>232</v>
      </c>
      <c r="K106" s="16">
        <v>5</v>
      </c>
      <c r="L106" s="16">
        <v>3</v>
      </c>
      <c r="M106" s="111">
        <v>6200000000</v>
      </c>
      <c r="N106" s="8">
        <v>0</v>
      </c>
      <c r="O106" s="69">
        <f>O108+O116</f>
        <v>2987204.59</v>
      </c>
      <c r="P106" s="69">
        <f>P108+P116</f>
        <v>3129890</v>
      </c>
      <c r="Q106" s="69">
        <f>Q108+Q116</f>
        <v>1166800</v>
      </c>
    </row>
    <row r="107" spans="1:17" ht="23.4" customHeight="1">
      <c r="A107" s="109"/>
      <c r="B107" s="9"/>
      <c r="C107" s="159" t="s">
        <v>79</v>
      </c>
      <c r="D107" s="160"/>
      <c r="E107" s="160"/>
      <c r="F107" s="160"/>
      <c r="G107" s="160"/>
      <c r="H107" s="160"/>
      <c r="I107" s="161"/>
      <c r="J107" s="7">
        <v>232</v>
      </c>
      <c r="K107" s="16">
        <v>5</v>
      </c>
      <c r="L107" s="16">
        <v>3</v>
      </c>
      <c r="M107" s="112">
        <v>6240000000</v>
      </c>
      <c r="N107" s="8">
        <v>0</v>
      </c>
      <c r="O107" s="69">
        <f>O108</f>
        <v>1750691.72</v>
      </c>
      <c r="P107" s="69">
        <f t="shared" ref="P107:Q107" si="27">P106</f>
        <v>3129890</v>
      </c>
      <c r="Q107" s="69">
        <f t="shared" si="27"/>
        <v>1166800</v>
      </c>
    </row>
    <row r="108" spans="1:17" ht="31.8" customHeight="1">
      <c r="A108" s="17"/>
      <c r="B108" s="9"/>
      <c r="C108" s="242" t="s">
        <v>65</v>
      </c>
      <c r="D108" s="243"/>
      <c r="E108" s="243"/>
      <c r="F108" s="243"/>
      <c r="G108" s="243"/>
      <c r="H108" s="243"/>
      <c r="I108" s="244"/>
      <c r="J108" s="7">
        <v>232</v>
      </c>
      <c r="K108" s="16">
        <v>5</v>
      </c>
      <c r="L108" s="16">
        <v>3</v>
      </c>
      <c r="M108" s="114">
        <v>6240300000</v>
      </c>
      <c r="N108" s="8">
        <v>0</v>
      </c>
      <c r="O108" s="69">
        <f>O109</f>
        <v>1750691.72</v>
      </c>
      <c r="P108" s="69">
        <f>P109+P113</f>
        <v>3129890</v>
      </c>
      <c r="Q108" s="69">
        <f t="shared" ref="Q108" si="28">Q109</f>
        <v>1166800</v>
      </c>
    </row>
    <row r="109" spans="1:17" ht="27" customHeight="1">
      <c r="A109" s="17"/>
      <c r="B109" s="9"/>
      <c r="C109" s="18"/>
      <c r="D109" s="40"/>
      <c r="E109" s="174" t="s">
        <v>66</v>
      </c>
      <c r="F109" s="175"/>
      <c r="G109" s="175"/>
      <c r="H109" s="175"/>
      <c r="I109" s="176"/>
      <c r="J109" s="10">
        <v>232</v>
      </c>
      <c r="K109" s="15">
        <v>5</v>
      </c>
      <c r="L109" s="15">
        <v>3</v>
      </c>
      <c r="M109" s="34">
        <v>6240395310</v>
      </c>
      <c r="N109" s="11">
        <v>0</v>
      </c>
      <c r="O109" s="71">
        <f t="shared" ref="O109:Q109" si="29">O110</f>
        <v>1750691.72</v>
      </c>
      <c r="P109" s="71">
        <f t="shared" si="29"/>
        <v>982260</v>
      </c>
      <c r="Q109" s="72">
        <f t="shared" si="29"/>
        <v>1166800</v>
      </c>
    </row>
    <row r="110" spans="1:17" ht="39.6" customHeight="1">
      <c r="A110" s="17"/>
      <c r="B110" s="9"/>
      <c r="C110" s="18"/>
      <c r="D110" s="19"/>
      <c r="E110" s="19"/>
      <c r="F110" s="186" t="s">
        <v>29</v>
      </c>
      <c r="G110" s="186"/>
      <c r="H110" s="186"/>
      <c r="I110" s="186"/>
      <c r="J110" s="10">
        <v>232</v>
      </c>
      <c r="K110" s="15">
        <v>5</v>
      </c>
      <c r="L110" s="15">
        <v>3</v>
      </c>
      <c r="M110" s="34">
        <v>6240395310</v>
      </c>
      <c r="N110" s="11" t="s">
        <v>1</v>
      </c>
      <c r="O110" s="71">
        <f>O111+O112</f>
        <v>1750691.72</v>
      </c>
      <c r="P110" s="71">
        <f>P111+P112</f>
        <v>982260</v>
      </c>
      <c r="Q110" s="72">
        <f>Q111+Q112</f>
        <v>1166800</v>
      </c>
    </row>
    <row r="111" spans="1:17" ht="24" customHeight="1">
      <c r="A111" s="17"/>
      <c r="B111" s="9"/>
      <c r="C111" s="18"/>
      <c r="D111" s="19"/>
      <c r="E111" s="19"/>
      <c r="F111" s="197" t="s">
        <v>45</v>
      </c>
      <c r="G111" s="197"/>
      <c r="H111" s="197"/>
      <c r="I111" s="197"/>
      <c r="J111" s="10">
        <v>232</v>
      </c>
      <c r="K111" s="15">
        <v>5</v>
      </c>
      <c r="L111" s="15">
        <v>3</v>
      </c>
      <c r="M111" s="34">
        <v>6240395310</v>
      </c>
      <c r="N111" s="11">
        <v>244</v>
      </c>
      <c r="O111" s="71">
        <v>1712691.72</v>
      </c>
      <c r="P111" s="71">
        <v>954260</v>
      </c>
      <c r="Q111" s="72">
        <v>1138800</v>
      </c>
    </row>
    <row r="112" spans="1:17" ht="21" customHeight="1">
      <c r="A112" s="80"/>
      <c r="B112" s="9"/>
      <c r="C112" s="81"/>
      <c r="D112" s="79"/>
      <c r="E112" s="79"/>
      <c r="F112" s="197" t="s">
        <v>46</v>
      </c>
      <c r="G112" s="197"/>
      <c r="H112" s="197"/>
      <c r="I112" s="197"/>
      <c r="J112" s="10">
        <v>232</v>
      </c>
      <c r="K112" s="15">
        <v>5</v>
      </c>
      <c r="L112" s="15">
        <v>3</v>
      </c>
      <c r="M112" s="34">
        <v>6240395310</v>
      </c>
      <c r="N112" s="11">
        <v>247</v>
      </c>
      <c r="O112" s="71">
        <v>38000</v>
      </c>
      <c r="P112" s="71">
        <v>28000</v>
      </c>
      <c r="Q112" s="71">
        <v>28000</v>
      </c>
    </row>
    <row r="113" spans="1:17" ht="28.8" customHeight="1">
      <c r="A113" s="101"/>
      <c r="B113" s="9"/>
      <c r="C113" s="100"/>
      <c r="D113" s="99"/>
      <c r="E113" s="99"/>
      <c r="F113" s="164" t="s">
        <v>73</v>
      </c>
      <c r="G113" s="162"/>
      <c r="H113" s="162"/>
      <c r="I113" s="163"/>
      <c r="J113" s="10">
        <v>232</v>
      </c>
      <c r="K113" s="15">
        <v>5</v>
      </c>
      <c r="L113" s="15">
        <v>3</v>
      </c>
      <c r="M113" s="107" t="s">
        <v>74</v>
      </c>
      <c r="N113" s="11">
        <v>0</v>
      </c>
      <c r="O113" s="71">
        <f>O114</f>
        <v>0</v>
      </c>
      <c r="P113" s="71">
        <f>P114</f>
        <v>2147630</v>
      </c>
      <c r="Q113" s="71">
        <f>Q114</f>
        <v>0</v>
      </c>
    </row>
    <row r="114" spans="1:17" ht="29.4" customHeight="1">
      <c r="A114" s="101"/>
      <c r="B114" s="9"/>
      <c r="C114" s="100"/>
      <c r="D114" s="99"/>
      <c r="E114" s="99"/>
      <c r="F114" s="164" t="s">
        <v>29</v>
      </c>
      <c r="G114" s="162"/>
      <c r="H114" s="162"/>
      <c r="I114" s="163"/>
      <c r="J114" s="10">
        <v>232</v>
      </c>
      <c r="K114" s="15">
        <v>5</v>
      </c>
      <c r="L114" s="15">
        <v>3</v>
      </c>
      <c r="M114" s="107" t="s">
        <v>74</v>
      </c>
      <c r="N114" s="11" t="s">
        <v>1</v>
      </c>
      <c r="O114" s="71">
        <f>O115</f>
        <v>0</v>
      </c>
      <c r="P114" s="71">
        <f t="shared" ref="P114:Q114" si="30">P115</f>
        <v>2147630</v>
      </c>
      <c r="Q114" s="71">
        <f t="shared" si="30"/>
        <v>0</v>
      </c>
    </row>
    <row r="115" spans="1:17" ht="20.399999999999999" customHeight="1">
      <c r="A115" s="101"/>
      <c r="B115" s="9"/>
      <c r="C115" s="100"/>
      <c r="D115" s="99"/>
      <c r="E115" s="99"/>
      <c r="F115" s="164" t="s">
        <v>45</v>
      </c>
      <c r="G115" s="162"/>
      <c r="H115" s="162"/>
      <c r="I115" s="163"/>
      <c r="J115" s="10">
        <v>232</v>
      </c>
      <c r="K115" s="15">
        <v>5</v>
      </c>
      <c r="L115" s="15">
        <v>3</v>
      </c>
      <c r="M115" s="107" t="s">
        <v>74</v>
      </c>
      <c r="N115" s="11">
        <v>244</v>
      </c>
      <c r="O115" s="71">
        <v>0</v>
      </c>
      <c r="P115" s="71">
        <v>2147630</v>
      </c>
      <c r="Q115" s="71">
        <v>0</v>
      </c>
    </row>
    <row r="116" spans="1:17" ht="18.600000000000001" customHeight="1">
      <c r="A116" s="96"/>
      <c r="B116" s="9"/>
      <c r="C116" s="159" t="s">
        <v>67</v>
      </c>
      <c r="D116" s="160"/>
      <c r="E116" s="160"/>
      <c r="F116" s="160"/>
      <c r="G116" s="160"/>
      <c r="H116" s="160"/>
      <c r="I116" s="161"/>
      <c r="J116" s="7">
        <v>232</v>
      </c>
      <c r="K116" s="16">
        <v>5</v>
      </c>
      <c r="L116" s="16">
        <v>3</v>
      </c>
      <c r="M116" s="118">
        <v>6250000000</v>
      </c>
      <c r="N116" s="8">
        <v>0</v>
      </c>
      <c r="O116" s="69">
        <f>O117</f>
        <v>1236512.8700000001</v>
      </c>
      <c r="P116" s="69">
        <f t="shared" ref="P116:Q116" si="31">P117</f>
        <v>0</v>
      </c>
      <c r="Q116" s="69">
        <f t="shared" si="31"/>
        <v>0</v>
      </c>
    </row>
    <row r="117" spans="1:17" ht="42.6" customHeight="1">
      <c r="A117" s="96"/>
      <c r="B117" s="9"/>
      <c r="C117" s="110"/>
      <c r="D117" s="159" t="s">
        <v>68</v>
      </c>
      <c r="E117" s="160"/>
      <c r="F117" s="160"/>
      <c r="G117" s="160"/>
      <c r="H117" s="160"/>
      <c r="I117" s="161"/>
      <c r="J117" s="7">
        <v>232</v>
      </c>
      <c r="K117" s="16">
        <v>5</v>
      </c>
      <c r="L117" s="16">
        <v>3</v>
      </c>
      <c r="M117" s="119" t="s">
        <v>69</v>
      </c>
      <c r="N117" s="8">
        <v>0</v>
      </c>
      <c r="O117" s="69">
        <f>O118+O121</f>
        <v>1236512.8700000001</v>
      </c>
      <c r="P117" s="69">
        <f t="shared" ref="P117:Q117" si="32">P118</f>
        <v>0</v>
      </c>
      <c r="Q117" s="69">
        <f t="shared" si="32"/>
        <v>0</v>
      </c>
    </row>
    <row r="118" spans="1:17" ht="31.2" customHeight="1">
      <c r="A118" s="48"/>
      <c r="B118" s="9"/>
      <c r="C118" s="159" t="s">
        <v>81</v>
      </c>
      <c r="D118" s="204"/>
      <c r="E118" s="204"/>
      <c r="F118" s="204"/>
      <c r="G118" s="204"/>
      <c r="H118" s="204"/>
      <c r="I118" s="205"/>
      <c r="J118" s="10">
        <v>232</v>
      </c>
      <c r="K118" s="51">
        <v>5</v>
      </c>
      <c r="L118" s="51">
        <v>3</v>
      </c>
      <c r="M118" s="52" t="s">
        <v>80</v>
      </c>
      <c r="N118" s="43">
        <v>0</v>
      </c>
      <c r="O118" s="71">
        <f t="shared" ref="O118:Q119" si="33">O119</f>
        <v>295538.2</v>
      </c>
      <c r="P118" s="71">
        <f t="shared" si="33"/>
        <v>0</v>
      </c>
      <c r="Q118" s="71">
        <f t="shared" si="33"/>
        <v>0</v>
      </c>
    </row>
    <row r="119" spans="1:17" ht="30" customHeight="1">
      <c r="A119" s="48"/>
      <c r="B119" s="9"/>
      <c r="C119" s="49"/>
      <c r="D119" s="47"/>
      <c r="E119" s="186" t="s">
        <v>29</v>
      </c>
      <c r="F119" s="201"/>
      <c r="G119" s="201"/>
      <c r="H119" s="201"/>
      <c r="I119" s="201"/>
      <c r="J119" s="10">
        <v>232</v>
      </c>
      <c r="K119" s="51">
        <v>5</v>
      </c>
      <c r="L119" s="51">
        <v>3</v>
      </c>
      <c r="M119" s="52" t="s">
        <v>80</v>
      </c>
      <c r="N119" s="43">
        <v>240</v>
      </c>
      <c r="O119" s="71">
        <f t="shared" si="33"/>
        <v>295538.2</v>
      </c>
      <c r="P119" s="71">
        <f t="shared" si="33"/>
        <v>0</v>
      </c>
      <c r="Q119" s="71">
        <f t="shared" si="33"/>
        <v>0</v>
      </c>
    </row>
    <row r="120" spans="1:17" ht="19.2" customHeight="1">
      <c r="A120" s="48"/>
      <c r="B120" s="9"/>
      <c r="C120" s="49"/>
      <c r="D120" s="47"/>
      <c r="E120" s="186" t="s">
        <v>45</v>
      </c>
      <c r="F120" s="201"/>
      <c r="G120" s="201"/>
      <c r="H120" s="201"/>
      <c r="I120" s="201"/>
      <c r="J120" s="10">
        <v>232</v>
      </c>
      <c r="K120" s="15">
        <v>5</v>
      </c>
      <c r="L120" s="15">
        <v>3</v>
      </c>
      <c r="M120" s="52" t="s">
        <v>80</v>
      </c>
      <c r="N120" s="43">
        <v>244</v>
      </c>
      <c r="O120" s="71">
        <v>295538.2</v>
      </c>
      <c r="P120" s="71">
        <v>0</v>
      </c>
      <c r="Q120" s="71">
        <v>0</v>
      </c>
    </row>
    <row r="121" spans="1:17" ht="28.8" customHeight="1">
      <c r="A121" s="137"/>
      <c r="B121" s="140"/>
      <c r="C121" s="177" t="s">
        <v>84</v>
      </c>
      <c r="D121" s="177"/>
      <c r="E121" s="177"/>
      <c r="F121" s="177"/>
      <c r="G121" s="177"/>
      <c r="H121" s="177"/>
      <c r="I121" s="177"/>
      <c r="J121" s="7">
        <v>232</v>
      </c>
      <c r="K121" s="16">
        <v>5</v>
      </c>
      <c r="L121" s="16">
        <v>3</v>
      </c>
      <c r="M121" s="142" t="s">
        <v>70</v>
      </c>
      <c r="N121" s="141">
        <v>0</v>
      </c>
      <c r="O121" s="69">
        <f>O122</f>
        <v>940974.67</v>
      </c>
      <c r="P121" s="69">
        <f t="shared" ref="P121:Q121" si="34">P122</f>
        <v>0</v>
      </c>
      <c r="Q121" s="69">
        <f t="shared" si="34"/>
        <v>0</v>
      </c>
    </row>
    <row r="122" spans="1:17" ht="28.2" customHeight="1">
      <c r="A122" s="137"/>
      <c r="B122" s="140"/>
      <c r="C122" s="138"/>
      <c r="D122" s="136"/>
      <c r="E122" s="136"/>
      <c r="F122" s="170" t="s">
        <v>29</v>
      </c>
      <c r="G122" s="170"/>
      <c r="H122" s="170"/>
      <c r="I122" s="170"/>
      <c r="J122" s="7">
        <v>232</v>
      </c>
      <c r="K122" s="16">
        <v>5</v>
      </c>
      <c r="L122" s="16">
        <v>3</v>
      </c>
      <c r="M122" s="142" t="s">
        <v>70</v>
      </c>
      <c r="N122" s="43">
        <v>240</v>
      </c>
      <c r="O122" s="71">
        <f>O123</f>
        <v>940974.67</v>
      </c>
      <c r="P122" s="71">
        <f t="shared" ref="P122:Q122" si="35">P123</f>
        <v>0</v>
      </c>
      <c r="Q122" s="71">
        <f t="shared" si="35"/>
        <v>0</v>
      </c>
    </row>
    <row r="123" spans="1:17" ht="19.2" customHeight="1">
      <c r="A123" s="137"/>
      <c r="B123" s="140"/>
      <c r="C123" s="138"/>
      <c r="D123" s="136"/>
      <c r="E123" s="136"/>
      <c r="F123" s="170" t="s">
        <v>45</v>
      </c>
      <c r="G123" s="170"/>
      <c r="H123" s="170"/>
      <c r="I123" s="170"/>
      <c r="J123" s="7">
        <v>232</v>
      </c>
      <c r="K123" s="16">
        <v>5</v>
      </c>
      <c r="L123" s="16">
        <v>3</v>
      </c>
      <c r="M123" s="142" t="s">
        <v>70</v>
      </c>
      <c r="N123" s="43">
        <v>244</v>
      </c>
      <c r="O123" s="71">
        <v>940974.67</v>
      </c>
      <c r="P123" s="71">
        <v>0</v>
      </c>
      <c r="Q123" s="71">
        <v>0</v>
      </c>
    </row>
    <row r="124" spans="1:17" ht="15" customHeight="1">
      <c r="A124" s="239" t="s">
        <v>33</v>
      </c>
      <c r="B124" s="240"/>
      <c r="C124" s="240"/>
      <c r="D124" s="240"/>
      <c r="E124" s="240"/>
      <c r="F124" s="240"/>
      <c r="G124" s="240"/>
      <c r="H124" s="240"/>
      <c r="I124" s="241"/>
      <c r="J124" s="7">
        <v>232</v>
      </c>
      <c r="K124" s="29">
        <v>8</v>
      </c>
      <c r="L124" s="29">
        <v>0</v>
      </c>
      <c r="M124" s="37">
        <v>0</v>
      </c>
      <c r="N124" s="30">
        <v>0</v>
      </c>
      <c r="O124" s="75">
        <f t="shared" ref="O124:Q125" si="36">O125</f>
        <v>7247866.1600000001</v>
      </c>
      <c r="P124" s="75">
        <f t="shared" si="36"/>
        <v>6532099</v>
      </c>
      <c r="Q124" s="76">
        <f t="shared" si="36"/>
        <v>6480500</v>
      </c>
    </row>
    <row r="125" spans="1:17" ht="15" customHeight="1">
      <c r="A125" s="31"/>
      <c r="B125" s="32"/>
      <c r="C125" s="216" t="s">
        <v>4</v>
      </c>
      <c r="D125" s="217"/>
      <c r="E125" s="217"/>
      <c r="F125" s="217"/>
      <c r="G125" s="217"/>
      <c r="H125" s="217"/>
      <c r="I125" s="218"/>
      <c r="J125" s="7">
        <v>232</v>
      </c>
      <c r="K125" s="29">
        <v>8</v>
      </c>
      <c r="L125" s="29">
        <v>1</v>
      </c>
      <c r="M125" s="37">
        <v>0</v>
      </c>
      <c r="N125" s="30">
        <v>0</v>
      </c>
      <c r="O125" s="75">
        <f t="shared" si="36"/>
        <v>7247866.1600000001</v>
      </c>
      <c r="P125" s="75">
        <f t="shared" si="36"/>
        <v>6532099</v>
      </c>
      <c r="Q125" s="76">
        <f t="shared" si="36"/>
        <v>6480500</v>
      </c>
    </row>
    <row r="126" spans="1:17" ht="61.2" customHeight="1">
      <c r="A126" s="31"/>
      <c r="B126" s="32"/>
      <c r="C126" s="167" t="s">
        <v>78</v>
      </c>
      <c r="D126" s="168"/>
      <c r="E126" s="168"/>
      <c r="F126" s="168"/>
      <c r="G126" s="168"/>
      <c r="H126" s="168"/>
      <c r="I126" s="169"/>
      <c r="J126" s="7">
        <v>232</v>
      </c>
      <c r="K126" s="29">
        <v>8</v>
      </c>
      <c r="L126" s="29">
        <v>1</v>
      </c>
      <c r="M126" s="37">
        <v>6200000000</v>
      </c>
      <c r="N126" s="30">
        <v>0</v>
      </c>
      <c r="O126" s="75">
        <f t="shared" ref="O126:P126" si="37">O128</f>
        <v>7247866.1600000001</v>
      </c>
      <c r="P126" s="75">
        <f t="shared" si="37"/>
        <v>6532099</v>
      </c>
      <c r="Q126" s="75">
        <f>Q128</f>
        <v>6480500</v>
      </c>
    </row>
    <row r="127" spans="1:17" ht="24.6" customHeight="1">
      <c r="A127" s="31"/>
      <c r="B127" s="120"/>
      <c r="C127" s="159" t="s">
        <v>79</v>
      </c>
      <c r="D127" s="160"/>
      <c r="E127" s="160"/>
      <c r="F127" s="160"/>
      <c r="G127" s="160"/>
      <c r="H127" s="160"/>
      <c r="I127" s="161"/>
      <c r="J127" s="7">
        <v>232</v>
      </c>
      <c r="K127" s="16">
        <v>8</v>
      </c>
      <c r="L127" s="16">
        <v>1</v>
      </c>
      <c r="M127" s="112">
        <v>6240000000</v>
      </c>
      <c r="N127" s="8">
        <v>0</v>
      </c>
      <c r="O127" s="75">
        <f>O128</f>
        <v>7247866.1600000001</v>
      </c>
      <c r="P127" s="75">
        <f t="shared" ref="P127:Q127" si="38">P128</f>
        <v>6532099</v>
      </c>
      <c r="Q127" s="75">
        <f t="shared" si="38"/>
        <v>6480500</v>
      </c>
    </row>
    <row r="128" spans="1:17" ht="30.6" customHeight="1">
      <c r="A128" s="17"/>
      <c r="B128" s="9"/>
      <c r="C128" s="174" t="s">
        <v>95</v>
      </c>
      <c r="D128" s="175"/>
      <c r="E128" s="175"/>
      <c r="F128" s="175"/>
      <c r="G128" s="175"/>
      <c r="H128" s="175"/>
      <c r="I128" s="176"/>
      <c r="J128" s="10">
        <v>232</v>
      </c>
      <c r="K128" s="15">
        <v>8</v>
      </c>
      <c r="L128" s="15">
        <v>1</v>
      </c>
      <c r="M128" s="93">
        <v>6240400000</v>
      </c>
      <c r="N128" s="11">
        <v>0</v>
      </c>
      <c r="O128" s="71">
        <f>O129+O134+O138+O131</f>
        <v>7247866.1600000001</v>
      </c>
      <c r="P128" s="71">
        <f>P134+P129+P138</f>
        <v>6532099</v>
      </c>
      <c r="Q128" s="71">
        <f>Q129+Q134+Q138</f>
        <v>6480500</v>
      </c>
    </row>
    <row r="129" spans="1:17" ht="42.6" customHeight="1">
      <c r="A129" s="17"/>
      <c r="B129" s="9"/>
      <c r="C129" s="174" t="s">
        <v>41</v>
      </c>
      <c r="D129" s="175"/>
      <c r="E129" s="175"/>
      <c r="F129" s="175"/>
      <c r="G129" s="175"/>
      <c r="H129" s="175"/>
      <c r="I129" s="176"/>
      <c r="J129" s="10">
        <v>232</v>
      </c>
      <c r="K129" s="15">
        <v>8</v>
      </c>
      <c r="L129" s="15">
        <v>1</v>
      </c>
      <c r="M129" s="34">
        <v>6240475080</v>
      </c>
      <c r="N129" s="28">
        <v>0</v>
      </c>
      <c r="O129" s="73">
        <f>O130</f>
        <v>4959500</v>
      </c>
      <c r="P129" s="71">
        <f>P130</f>
        <v>6080500</v>
      </c>
      <c r="Q129" s="71">
        <f>Q130</f>
        <v>6080500</v>
      </c>
    </row>
    <row r="130" spans="1:17" ht="16.2" customHeight="1">
      <c r="A130" s="17"/>
      <c r="B130" s="9"/>
      <c r="C130" s="18"/>
      <c r="D130" s="164" t="s">
        <v>3</v>
      </c>
      <c r="E130" s="162"/>
      <c r="F130" s="162"/>
      <c r="G130" s="162"/>
      <c r="H130" s="162"/>
      <c r="I130" s="163"/>
      <c r="J130" s="10">
        <v>232</v>
      </c>
      <c r="K130" s="15">
        <v>8</v>
      </c>
      <c r="L130" s="15">
        <v>1</v>
      </c>
      <c r="M130" s="34">
        <v>6240475080</v>
      </c>
      <c r="N130" s="11">
        <v>540</v>
      </c>
      <c r="O130" s="71">
        <v>4959500</v>
      </c>
      <c r="P130" s="71">
        <v>6080500</v>
      </c>
      <c r="Q130" s="71">
        <v>6080500</v>
      </c>
    </row>
    <row r="131" spans="1:17" ht="16.2" customHeight="1">
      <c r="A131" s="146"/>
      <c r="B131" s="9"/>
      <c r="C131" s="164" t="s">
        <v>87</v>
      </c>
      <c r="D131" s="162"/>
      <c r="E131" s="162"/>
      <c r="F131" s="162"/>
      <c r="G131" s="162"/>
      <c r="H131" s="162"/>
      <c r="I131" s="163"/>
      <c r="J131" s="10">
        <v>232</v>
      </c>
      <c r="K131" s="15">
        <v>8</v>
      </c>
      <c r="L131" s="15">
        <v>1</v>
      </c>
      <c r="M131" s="34">
        <v>6240495110</v>
      </c>
      <c r="N131" s="11">
        <v>0</v>
      </c>
      <c r="O131" s="71">
        <f>O132</f>
        <v>60000</v>
      </c>
      <c r="P131" s="71">
        <f t="shared" ref="P131:Q131" si="39">P132</f>
        <v>0</v>
      </c>
      <c r="Q131" s="71">
        <f t="shared" si="39"/>
        <v>0</v>
      </c>
    </row>
    <row r="132" spans="1:17" ht="28.8" customHeight="1">
      <c r="A132" s="146"/>
      <c r="B132" s="9"/>
      <c r="C132" s="150"/>
      <c r="D132" s="162" t="s">
        <v>29</v>
      </c>
      <c r="E132" s="162"/>
      <c r="F132" s="162"/>
      <c r="G132" s="162"/>
      <c r="H132" s="162"/>
      <c r="I132" s="163"/>
      <c r="J132" s="10">
        <v>232</v>
      </c>
      <c r="K132" s="15">
        <v>8</v>
      </c>
      <c r="L132" s="15">
        <v>1</v>
      </c>
      <c r="M132" s="34">
        <v>6240495110</v>
      </c>
      <c r="N132" s="11">
        <v>240</v>
      </c>
      <c r="O132" s="71">
        <f>O133</f>
        <v>60000</v>
      </c>
      <c r="P132" s="71">
        <v>0</v>
      </c>
      <c r="Q132" s="71">
        <v>0</v>
      </c>
    </row>
    <row r="133" spans="1:17" ht="16.2" customHeight="1">
      <c r="A133" s="146"/>
      <c r="B133" s="9"/>
      <c r="C133" s="150"/>
      <c r="D133" s="162" t="s">
        <v>45</v>
      </c>
      <c r="E133" s="162"/>
      <c r="F133" s="162"/>
      <c r="G133" s="162"/>
      <c r="H133" s="162"/>
      <c r="I133" s="163"/>
      <c r="J133" s="10">
        <v>232</v>
      </c>
      <c r="K133" s="15">
        <v>8</v>
      </c>
      <c r="L133" s="15">
        <v>1</v>
      </c>
      <c r="M133" s="34">
        <v>6240495110</v>
      </c>
      <c r="N133" s="28">
        <v>244</v>
      </c>
      <c r="O133" s="71">
        <v>60000</v>
      </c>
      <c r="P133" s="71">
        <v>0</v>
      </c>
      <c r="Q133" s="71">
        <v>0</v>
      </c>
    </row>
    <row r="134" spans="1:17" ht="30" customHeight="1">
      <c r="A134" s="17"/>
      <c r="B134" s="9"/>
      <c r="C134" s="164" t="s">
        <v>71</v>
      </c>
      <c r="D134" s="162"/>
      <c r="E134" s="162"/>
      <c r="F134" s="162"/>
      <c r="G134" s="162"/>
      <c r="H134" s="162"/>
      <c r="I134" s="163"/>
      <c r="J134" s="10">
        <v>232</v>
      </c>
      <c r="K134" s="15">
        <v>8</v>
      </c>
      <c r="L134" s="15">
        <v>1</v>
      </c>
      <c r="M134" s="34">
        <v>6240495220</v>
      </c>
      <c r="N134" s="11">
        <v>0</v>
      </c>
      <c r="O134" s="71">
        <f>O135</f>
        <v>886366.15999999992</v>
      </c>
      <c r="P134" s="71">
        <f>P135</f>
        <v>451599</v>
      </c>
      <c r="Q134" s="72">
        <f>Q135</f>
        <v>400000</v>
      </c>
    </row>
    <row r="135" spans="1:17" ht="28.2" customHeight="1">
      <c r="A135" s="50" t="s">
        <v>46</v>
      </c>
      <c r="B135" s="9"/>
      <c r="C135" s="49"/>
      <c r="D135" s="47"/>
      <c r="E135" s="47"/>
      <c r="F135" s="219" t="s">
        <v>29</v>
      </c>
      <c r="G135" s="220"/>
      <c r="H135" s="220"/>
      <c r="I135" s="221"/>
      <c r="J135" s="10">
        <v>232</v>
      </c>
      <c r="K135" s="15">
        <v>8</v>
      </c>
      <c r="L135" s="15">
        <v>1</v>
      </c>
      <c r="M135" s="34">
        <v>6240495220</v>
      </c>
      <c r="N135" s="11">
        <v>240</v>
      </c>
      <c r="O135" s="71">
        <f>O136+O137</f>
        <v>886366.15999999992</v>
      </c>
      <c r="P135" s="71">
        <f>P136+P137</f>
        <v>451599</v>
      </c>
      <c r="Q135" s="71">
        <f>Q136+Q137</f>
        <v>400000</v>
      </c>
    </row>
    <row r="136" spans="1:17" ht="21" customHeight="1">
      <c r="A136" s="17"/>
      <c r="B136" s="9"/>
      <c r="C136" s="18"/>
      <c r="D136" s="19"/>
      <c r="E136" s="19"/>
      <c r="F136" s="197" t="s">
        <v>45</v>
      </c>
      <c r="G136" s="197"/>
      <c r="H136" s="197"/>
      <c r="I136" s="197"/>
      <c r="J136" s="10">
        <v>232</v>
      </c>
      <c r="K136" s="27">
        <v>8</v>
      </c>
      <c r="L136" s="27">
        <v>1</v>
      </c>
      <c r="M136" s="34">
        <v>6240495220</v>
      </c>
      <c r="N136" s="28">
        <v>244</v>
      </c>
      <c r="O136" s="73">
        <v>281452.32</v>
      </c>
      <c r="P136" s="73">
        <v>100000</v>
      </c>
      <c r="Q136" s="74">
        <v>100000</v>
      </c>
    </row>
    <row r="137" spans="1:17" ht="16.8" customHeight="1">
      <c r="A137" s="17"/>
      <c r="B137" s="9"/>
      <c r="C137" s="18"/>
      <c r="D137" s="19"/>
      <c r="E137" s="19"/>
      <c r="F137" s="219" t="s">
        <v>46</v>
      </c>
      <c r="G137" s="220"/>
      <c r="H137" s="220"/>
      <c r="I137" s="221"/>
      <c r="J137" s="10">
        <v>232</v>
      </c>
      <c r="K137" s="27">
        <v>8</v>
      </c>
      <c r="L137" s="27">
        <v>1</v>
      </c>
      <c r="M137" s="34">
        <v>6240495220</v>
      </c>
      <c r="N137" s="28">
        <v>247</v>
      </c>
      <c r="O137" s="73">
        <v>604913.84</v>
      </c>
      <c r="P137" s="73">
        <v>351599</v>
      </c>
      <c r="Q137" s="73">
        <v>300000</v>
      </c>
    </row>
    <row r="138" spans="1:17" ht="28.8" customHeight="1">
      <c r="A138" s="59"/>
      <c r="B138" s="9"/>
      <c r="C138" s="164" t="s">
        <v>48</v>
      </c>
      <c r="D138" s="162"/>
      <c r="E138" s="162"/>
      <c r="F138" s="162"/>
      <c r="G138" s="162"/>
      <c r="H138" s="162"/>
      <c r="I138" s="163"/>
      <c r="J138" s="10">
        <v>232</v>
      </c>
      <c r="K138" s="15">
        <v>8</v>
      </c>
      <c r="L138" s="15">
        <v>1</v>
      </c>
      <c r="M138" s="34">
        <v>6240497030</v>
      </c>
      <c r="N138" s="11">
        <v>0</v>
      </c>
      <c r="O138" s="71">
        <f>O139</f>
        <v>1342000</v>
      </c>
      <c r="P138" s="71">
        <f>P139</f>
        <v>0</v>
      </c>
      <c r="Q138" s="71">
        <f>Q139</f>
        <v>0</v>
      </c>
    </row>
    <row r="139" spans="1:17" ht="21" customHeight="1">
      <c r="A139" s="59"/>
      <c r="B139" s="9"/>
      <c r="C139" s="58"/>
      <c r="D139" s="57"/>
      <c r="E139" s="57"/>
      <c r="F139" s="178" t="s">
        <v>3</v>
      </c>
      <c r="G139" s="179"/>
      <c r="H139" s="179"/>
      <c r="I139" s="222"/>
      <c r="J139" s="10">
        <v>232</v>
      </c>
      <c r="K139" s="15">
        <v>8</v>
      </c>
      <c r="L139" s="15">
        <v>1</v>
      </c>
      <c r="M139" s="34">
        <v>6240497030</v>
      </c>
      <c r="N139" s="11">
        <v>540</v>
      </c>
      <c r="O139" s="71">
        <v>1342000</v>
      </c>
      <c r="P139" s="71">
        <v>0</v>
      </c>
      <c r="Q139" s="71">
        <v>0</v>
      </c>
    </row>
    <row r="140" spans="1:17" ht="14.4" customHeight="1">
      <c r="A140" s="149"/>
      <c r="B140" s="165" t="s">
        <v>35</v>
      </c>
      <c r="C140" s="165"/>
      <c r="D140" s="165"/>
      <c r="E140" s="165"/>
      <c r="F140" s="165"/>
      <c r="G140" s="165"/>
      <c r="H140" s="165"/>
      <c r="I140" s="166"/>
      <c r="J140" s="7">
        <v>232</v>
      </c>
      <c r="K140" s="16">
        <v>10</v>
      </c>
      <c r="L140" s="16">
        <v>0</v>
      </c>
      <c r="M140" s="33">
        <v>0</v>
      </c>
      <c r="N140" s="8">
        <v>0</v>
      </c>
      <c r="O140" s="69">
        <f t="shared" ref="O140:O147" si="40">O141</f>
        <v>40000</v>
      </c>
      <c r="P140" s="69">
        <f t="shared" ref="P140:Q140" si="41">P141</f>
        <v>0</v>
      </c>
      <c r="Q140" s="69">
        <f t="shared" si="41"/>
        <v>0</v>
      </c>
    </row>
    <row r="141" spans="1:17" ht="18.600000000000001" customHeight="1">
      <c r="A141" s="149"/>
      <c r="B141" s="152"/>
      <c r="C141" s="160" t="s">
        <v>40</v>
      </c>
      <c r="D141" s="160"/>
      <c r="E141" s="160"/>
      <c r="F141" s="160"/>
      <c r="G141" s="160"/>
      <c r="H141" s="160"/>
      <c r="I141" s="161"/>
      <c r="J141" s="7">
        <v>232</v>
      </c>
      <c r="K141" s="16">
        <v>10</v>
      </c>
      <c r="L141" s="16">
        <v>1</v>
      </c>
      <c r="M141" s="33">
        <v>0</v>
      </c>
      <c r="N141" s="8">
        <v>0</v>
      </c>
      <c r="O141" s="69">
        <f t="shared" si="40"/>
        <v>40000</v>
      </c>
      <c r="P141" s="69">
        <f t="shared" ref="P141:Q141" si="42">P142</f>
        <v>0</v>
      </c>
      <c r="Q141" s="69">
        <f t="shared" si="42"/>
        <v>0</v>
      </c>
    </row>
    <row r="142" spans="1:17" ht="58.8" customHeight="1">
      <c r="A142" s="149"/>
      <c r="B142" s="140"/>
      <c r="C142" s="167" t="s">
        <v>78</v>
      </c>
      <c r="D142" s="168"/>
      <c r="E142" s="168"/>
      <c r="F142" s="168"/>
      <c r="G142" s="168"/>
      <c r="H142" s="168"/>
      <c r="I142" s="169"/>
      <c r="J142" s="7">
        <v>232</v>
      </c>
      <c r="K142" s="16">
        <v>10</v>
      </c>
      <c r="L142" s="16">
        <v>1</v>
      </c>
      <c r="M142" s="33">
        <v>6200000000</v>
      </c>
      <c r="N142" s="8">
        <v>0</v>
      </c>
      <c r="O142" s="69">
        <f t="shared" si="40"/>
        <v>40000</v>
      </c>
      <c r="P142" s="69">
        <f t="shared" ref="P142:Q142" si="43">P143</f>
        <v>0</v>
      </c>
      <c r="Q142" s="69">
        <f t="shared" si="43"/>
        <v>0</v>
      </c>
    </row>
    <row r="143" spans="1:17" ht="21" customHeight="1">
      <c r="A143" s="149"/>
      <c r="B143" s="140"/>
      <c r="C143" s="159" t="s">
        <v>79</v>
      </c>
      <c r="D143" s="160"/>
      <c r="E143" s="160"/>
      <c r="F143" s="160"/>
      <c r="G143" s="160"/>
      <c r="H143" s="160"/>
      <c r="I143" s="161"/>
      <c r="J143" s="7">
        <v>232</v>
      </c>
      <c r="K143" s="16">
        <v>10</v>
      </c>
      <c r="L143" s="16">
        <v>1</v>
      </c>
      <c r="M143" s="112">
        <v>6240000000</v>
      </c>
      <c r="N143" s="8">
        <v>0</v>
      </c>
      <c r="O143" s="69">
        <f t="shared" si="40"/>
        <v>40000</v>
      </c>
      <c r="P143" s="69">
        <f t="shared" ref="P143:Q143" si="44">P144</f>
        <v>0</v>
      </c>
      <c r="Q143" s="69">
        <f t="shared" si="44"/>
        <v>0</v>
      </c>
    </row>
    <row r="144" spans="1:17" ht="27" customHeight="1">
      <c r="A144" s="149"/>
      <c r="B144" s="140"/>
      <c r="C144" s="162" t="s">
        <v>60</v>
      </c>
      <c r="D144" s="162"/>
      <c r="E144" s="162"/>
      <c r="F144" s="162"/>
      <c r="G144" s="162"/>
      <c r="H144" s="162"/>
      <c r="I144" s="163"/>
      <c r="J144" s="7">
        <v>232</v>
      </c>
      <c r="K144" s="15">
        <v>10</v>
      </c>
      <c r="L144" s="15">
        <v>1</v>
      </c>
      <c r="M144" s="34">
        <v>6240500000</v>
      </c>
      <c r="N144" s="11">
        <v>0</v>
      </c>
      <c r="O144" s="71">
        <f t="shared" si="40"/>
        <v>40000</v>
      </c>
      <c r="P144" s="71">
        <f t="shared" ref="P144:Q144" si="45">P145</f>
        <v>0</v>
      </c>
      <c r="Q144" s="71">
        <f t="shared" si="45"/>
        <v>0</v>
      </c>
    </row>
    <row r="145" spans="1:17" ht="30.6" customHeight="1">
      <c r="A145" s="149"/>
      <c r="B145" s="140"/>
      <c r="C145" s="162" t="s">
        <v>88</v>
      </c>
      <c r="D145" s="162"/>
      <c r="E145" s="162"/>
      <c r="F145" s="162"/>
      <c r="G145" s="162"/>
      <c r="H145" s="162"/>
      <c r="I145" s="163"/>
      <c r="J145" s="7">
        <v>232</v>
      </c>
      <c r="K145" s="15">
        <v>10</v>
      </c>
      <c r="L145" s="15">
        <v>1</v>
      </c>
      <c r="M145" s="34">
        <v>6240525050</v>
      </c>
      <c r="N145" s="11">
        <v>0</v>
      </c>
      <c r="O145" s="71">
        <f t="shared" si="40"/>
        <v>40000</v>
      </c>
      <c r="P145" s="71">
        <f t="shared" ref="P145:Q145" si="46">P146</f>
        <v>0</v>
      </c>
      <c r="Q145" s="71">
        <f t="shared" si="46"/>
        <v>0</v>
      </c>
    </row>
    <row r="146" spans="1:17" ht="16.2" customHeight="1">
      <c r="A146" s="149"/>
      <c r="B146" s="140"/>
      <c r="C146" s="162" t="s">
        <v>89</v>
      </c>
      <c r="D146" s="162"/>
      <c r="E146" s="162"/>
      <c r="F146" s="162"/>
      <c r="G146" s="162"/>
      <c r="H146" s="162"/>
      <c r="I146" s="163"/>
      <c r="J146" s="7">
        <v>232</v>
      </c>
      <c r="K146" s="15">
        <v>10</v>
      </c>
      <c r="L146" s="15">
        <v>1</v>
      </c>
      <c r="M146" s="34">
        <v>6240525050</v>
      </c>
      <c r="N146" s="11">
        <v>300</v>
      </c>
      <c r="O146" s="71">
        <f t="shared" si="40"/>
        <v>40000</v>
      </c>
      <c r="P146" s="71">
        <f t="shared" ref="P146:Q146" si="47">P147</f>
        <v>0</v>
      </c>
      <c r="Q146" s="71">
        <f t="shared" si="47"/>
        <v>0</v>
      </c>
    </row>
    <row r="147" spans="1:17" ht="16.8" customHeight="1">
      <c r="A147" s="149"/>
      <c r="B147" s="140"/>
      <c r="C147" s="162" t="s">
        <v>37</v>
      </c>
      <c r="D147" s="162"/>
      <c r="E147" s="162"/>
      <c r="F147" s="162"/>
      <c r="G147" s="162"/>
      <c r="H147" s="162"/>
      <c r="I147" s="163"/>
      <c r="J147" s="7">
        <v>232</v>
      </c>
      <c r="K147" s="15">
        <v>10</v>
      </c>
      <c r="L147" s="15">
        <v>1</v>
      </c>
      <c r="M147" s="34">
        <v>6240525050</v>
      </c>
      <c r="N147" s="11">
        <v>310</v>
      </c>
      <c r="O147" s="71">
        <f t="shared" si="40"/>
        <v>40000</v>
      </c>
      <c r="P147" s="71">
        <v>0</v>
      </c>
      <c r="Q147" s="71">
        <v>0</v>
      </c>
    </row>
    <row r="148" spans="1:17" ht="21" customHeight="1">
      <c r="A148" s="149"/>
      <c r="B148" s="140"/>
      <c r="C148" s="162" t="s">
        <v>38</v>
      </c>
      <c r="D148" s="162"/>
      <c r="E148" s="162"/>
      <c r="F148" s="162"/>
      <c r="G148" s="162"/>
      <c r="H148" s="162"/>
      <c r="I148" s="163"/>
      <c r="J148" s="7">
        <v>232</v>
      </c>
      <c r="K148" s="15">
        <v>10</v>
      </c>
      <c r="L148" s="15">
        <v>1</v>
      </c>
      <c r="M148" s="34">
        <v>6240525050</v>
      </c>
      <c r="N148" s="11">
        <v>312</v>
      </c>
      <c r="O148" s="71">
        <v>40000</v>
      </c>
      <c r="P148" s="71">
        <v>0</v>
      </c>
      <c r="Q148" s="71">
        <v>0</v>
      </c>
    </row>
    <row r="149" spans="1:17" ht="23.25" customHeight="1">
      <c r="A149" s="226" t="s">
        <v>25</v>
      </c>
      <c r="B149" s="227"/>
      <c r="C149" s="227"/>
      <c r="D149" s="227"/>
      <c r="E149" s="227"/>
      <c r="F149" s="227"/>
      <c r="G149" s="227"/>
      <c r="H149" s="227"/>
      <c r="I149" s="228"/>
      <c r="J149" s="7">
        <v>232</v>
      </c>
      <c r="K149" s="16">
        <v>11</v>
      </c>
      <c r="L149" s="16">
        <v>0</v>
      </c>
      <c r="M149" s="33">
        <v>0</v>
      </c>
      <c r="N149" s="8">
        <v>0</v>
      </c>
      <c r="O149" s="69">
        <f t="shared" ref="O149:Q149" si="48">O150</f>
        <v>5364</v>
      </c>
      <c r="P149" s="69">
        <f t="shared" si="48"/>
        <v>30000</v>
      </c>
      <c r="Q149" s="70">
        <f t="shared" si="48"/>
        <v>30000</v>
      </c>
    </row>
    <row r="150" spans="1:17" ht="18" customHeight="1">
      <c r="A150" s="109"/>
      <c r="B150" s="9"/>
      <c r="C150" s="159" t="s">
        <v>26</v>
      </c>
      <c r="D150" s="160"/>
      <c r="E150" s="160"/>
      <c r="F150" s="160"/>
      <c r="G150" s="160"/>
      <c r="H150" s="160"/>
      <c r="I150" s="161"/>
      <c r="J150" s="7">
        <v>232</v>
      </c>
      <c r="K150" s="16">
        <v>11</v>
      </c>
      <c r="L150" s="16">
        <v>1</v>
      </c>
      <c r="M150" s="33">
        <v>0</v>
      </c>
      <c r="N150" s="8">
        <v>0</v>
      </c>
      <c r="O150" s="69">
        <f>O153</f>
        <v>5364</v>
      </c>
      <c r="P150" s="69">
        <f>P153</f>
        <v>30000</v>
      </c>
      <c r="Q150" s="70">
        <f>Q153</f>
        <v>30000</v>
      </c>
    </row>
    <row r="151" spans="1:17" ht="60.6" customHeight="1">
      <c r="A151" s="109"/>
      <c r="B151" s="9"/>
      <c r="C151" s="159" t="s">
        <v>78</v>
      </c>
      <c r="D151" s="160"/>
      <c r="E151" s="160"/>
      <c r="F151" s="160"/>
      <c r="G151" s="160"/>
      <c r="H151" s="160"/>
      <c r="I151" s="161"/>
      <c r="J151" s="7">
        <v>232</v>
      </c>
      <c r="K151" s="16">
        <v>11</v>
      </c>
      <c r="L151" s="16">
        <v>1</v>
      </c>
      <c r="M151" s="33">
        <v>6200000000</v>
      </c>
      <c r="N151" s="8">
        <v>0</v>
      </c>
      <c r="O151" s="69">
        <f t="shared" ref="O151:Q151" si="49">O153</f>
        <v>5364</v>
      </c>
      <c r="P151" s="69">
        <f t="shared" si="49"/>
        <v>30000</v>
      </c>
      <c r="Q151" s="70">
        <f t="shared" si="49"/>
        <v>30000</v>
      </c>
    </row>
    <row r="152" spans="1:17" ht="21.6" customHeight="1">
      <c r="A152" s="109"/>
      <c r="B152" s="9"/>
      <c r="C152" s="159" t="s">
        <v>79</v>
      </c>
      <c r="D152" s="160"/>
      <c r="E152" s="160"/>
      <c r="F152" s="160"/>
      <c r="G152" s="160"/>
      <c r="H152" s="160"/>
      <c r="I152" s="161"/>
      <c r="J152" s="7">
        <v>232</v>
      </c>
      <c r="K152" s="16">
        <v>11</v>
      </c>
      <c r="L152" s="16">
        <v>1</v>
      </c>
      <c r="M152" s="112">
        <v>6240000000</v>
      </c>
      <c r="N152" s="8">
        <v>0</v>
      </c>
      <c r="O152" s="69">
        <f>O153</f>
        <v>5364</v>
      </c>
      <c r="P152" s="69">
        <f t="shared" ref="P152:Q152" si="50">P153</f>
        <v>30000</v>
      </c>
      <c r="Q152" s="69">
        <f t="shared" si="50"/>
        <v>30000</v>
      </c>
    </row>
    <row r="153" spans="1:17" ht="28.2" customHeight="1">
      <c r="A153" s="46"/>
      <c r="B153" s="9"/>
      <c r="C153" s="223" t="s">
        <v>95</v>
      </c>
      <c r="D153" s="224"/>
      <c r="E153" s="224"/>
      <c r="F153" s="224"/>
      <c r="G153" s="224"/>
      <c r="H153" s="224"/>
      <c r="I153" s="225"/>
      <c r="J153" s="10">
        <v>232</v>
      </c>
      <c r="K153" s="15">
        <v>11</v>
      </c>
      <c r="L153" s="15">
        <v>1</v>
      </c>
      <c r="M153" s="93">
        <v>6240400000</v>
      </c>
      <c r="N153" s="11">
        <v>0</v>
      </c>
      <c r="O153" s="71">
        <f>O154</f>
        <v>5364</v>
      </c>
      <c r="P153" s="71">
        <f>P154</f>
        <v>30000</v>
      </c>
      <c r="Q153" s="72">
        <f>Q154</f>
        <v>30000</v>
      </c>
    </row>
    <row r="154" spans="1:17" ht="22.2" customHeight="1">
      <c r="A154" s="46"/>
      <c r="B154" s="9"/>
      <c r="C154" s="223" t="s">
        <v>72</v>
      </c>
      <c r="D154" s="224"/>
      <c r="E154" s="224"/>
      <c r="F154" s="224"/>
      <c r="G154" s="224"/>
      <c r="H154" s="224"/>
      <c r="I154" s="225"/>
      <c r="J154" s="10">
        <v>232</v>
      </c>
      <c r="K154" s="15">
        <v>11</v>
      </c>
      <c r="L154" s="15">
        <v>1</v>
      </c>
      <c r="M154" s="34">
        <v>6240495240</v>
      </c>
      <c r="N154" s="11">
        <v>0</v>
      </c>
      <c r="O154" s="71">
        <f t="shared" ref="O154:Q154" si="51">O155</f>
        <v>5364</v>
      </c>
      <c r="P154" s="71">
        <f t="shared" si="51"/>
        <v>30000</v>
      </c>
      <c r="Q154" s="72">
        <f t="shared" si="51"/>
        <v>30000</v>
      </c>
    </row>
    <row r="155" spans="1:17" ht="34.200000000000003" customHeight="1">
      <c r="A155" s="46"/>
      <c r="B155" s="9"/>
      <c r="C155" s="45"/>
      <c r="D155" s="44"/>
      <c r="E155" s="44"/>
      <c r="F155" s="197" t="s">
        <v>29</v>
      </c>
      <c r="G155" s="197"/>
      <c r="H155" s="197"/>
      <c r="I155" s="197"/>
      <c r="J155" s="10">
        <v>232</v>
      </c>
      <c r="K155" s="15">
        <v>11</v>
      </c>
      <c r="L155" s="15">
        <v>1</v>
      </c>
      <c r="M155" s="34">
        <v>6240495240</v>
      </c>
      <c r="N155" s="11">
        <v>240</v>
      </c>
      <c r="O155" s="71">
        <f>O156</f>
        <v>5364</v>
      </c>
      <c r="P155" s="71">
        <f>P156</f>
        <v>30000</v>
      </c>
      <c r="Q155" s="72">
        <f>Q156</f>
        <v>30000</v>
      </c>
    </row>
    <row r="156" spans="1:17" ht="22.8" customHeight="1">
      <c r="A156" s="46"/>
      <c r="B156" s="9"/>
      <c r="C156" s="45"/>
      <c r="D156" s="44"/>
      <c r="E156" s="44"/>
      <c r="F156" s="197" t="s">
        <v>45</v>
      </c>
      <c r="G156" s="197"/>
      <c r="H156" s="197"/>
      <c r="I156" s="197"/>
      <c r="J156" s="10">
        <v>232</v>
      </c>
      <c r="K156" s="15">
        <v>11</v>
      </c>
      <c r="L156" s="15">
        <v>1</v>
      </c>
      <c r="M156" s="34">
        <v>6240495240</v>
      </c>
      <c r="N156" s="11">
        <v>244</v>
      </c>
      <c r="O156" s="71">
        <v>5364</v>
      </c>
      <c r="P156" s="71">
        <v>30000</v>
      </c>
      <c r="Q156" s="72">
        <v>30000</v>
      </c>
    </row>
    <row r="157" spans="1:17" s="38" customFormat="1" ht="16.2" customHeight="1">
      <c r="A157" s="39"/>
      <c r="B157" s="213" t="s">
        <v>34</v>
      </c>
      <c r="C157" s="214"/>
      <c r="D157" s="214"/>
      <c r="E157" s="214"/>
      <c r="F157" s="214"/>
      <c r="G157" s="214"/>
      <c r="H157" s="214"/>
      <c r="I157" s="215"/>
      <c r="J157" s="121" t="s">
        <v>82</v>
      </c>
      <c r="K157" s="122" t="s">
        <v>82</v>
      </c>
      <c r="L157" s="123" t="s">
        <v>82</v>
      </c>
      <c r="M157" s="124" t="s">
        <v>82</v>
      </c>
      <c r="N157" s="123" t="s">
        <v>82</v>
      </c>
      <c r="O157" s="77">
        <f>O10+O53+O64+O80+O124+O98+O149+O140</f>
        <v>21774695.379999999</v>
      </c>
      <c r="P157" s="77">
        <f>P10+P53+P64+P80+P124+P98+P149+P140+P8</f>
        <v>17709889</v>
      </c>
      <c r="Q157" s="77">
        <f>Q10+Q53+Q64+Q80+Q124+Q98+Q149+Q140+Q8</f>
        <v>15877400</v>
      </c>
    </row>
  </sheetData>
  <mergeCells count="155">
    <mergeCell ref="C43:I43"/>
    <mergeCell ref="C44:I44"/>
    <mergeCell ref="A124:I124"/>
    <mergeCell ref="F110:I110"/>
    <mergeCell ref="C105:I105"/>
    <mergeCell ref="C106:I106"/>
    <mergeCell ref="F103:I103"/>
    <mergeCell ref="E120:I120"/>
    <mergeCell ref="F111:I111"/>
    <mergeCell ref="C118:I118"/>
    <mergeCell ref="E119:I119"/>
    <mergeCell ref="F112:I112"/>
    <mergeCell ref="C108:I108"/>
    <mergeCell ref="C116:I116"/>
    <mergeCell ref="D117:I117"/>
    <mergeCell ref="F114:I114"/>
    <mergeCell ref="F104:I104"/>
    <mergeCell ref="C75:I75"/>
    <mergeCell ref="C83:I83"/>
    <mergeCell ref="C107:I107"/>
    <mergeCell ref="C76:I76"/>
    <mergeCell ref="D77:I77"/>
    <mergeCell ref="F70:I70"/>
    <mergeCell ref="C57:I57"/>
    <mergeCell ref="M1:Q1"/>
    <mergeCell ref="M2:Q2"/>
    <mergeCell ref="M3:Q3"/>
    <mergeCell ref="C12:I12"/>
    <mergeCell ref="F115:I115"/>
    <mergeCell ref="C65:I65"/>
    <mergeCell ref="F63:I63"/>
    <mergeCell ref="F59:I59"/>
    <mergeCell ref="C54:I54"/>
    <mergeCell ref="C66:I66"/>
    <mergeCell ref="F62:I62"/>
    <mergeCell ref="F60:I60"/>
    <mergeCell ref="F61:I61"/>
    <mergeCell ref="F79:I79"/>
    <mergeCell ref="C56:I56"/>
    <mergeCell ref="C99:I99"/>
    <mergeCell ref="E87:I87"/>
    <mergeCell ref="E93:I93"/>
    <mergeCell ref="E109:I109"/>
    <mergeCell ref="F113:I113"/>
    <mergeCell ref="C84:I84"/>
    <mergeCell ref="C85:I85"/>
    <mergeCell ref="F51:I51"/>
    <mergeCell ref="F71:I71"/>
    <mergeCell ref="E102:I102"/>
    <mergeCell ref="F72:I72"/>
    <mergeCell ref="F86:I86"/>
    <mergeCell ref="F78:I78"/>
    <mergeCell ref="C82:I82"/>
    <mergeCell ref="C81:I81"/>
    <mergeCell ref="F88:I88"/>
    <mergeCell ref="C74:I74"/>
    <mergeCell ref="A80:I80"/>
    <mergeCell ref="F91:I91"/>
    <mergeCell ref="F90:I90"/>
    <mergeCell ref="F95:I95"/>
    <mergeCell ref="F96:I96"/>
    <mergeCell ref="F97:I97"/>
    <mergeCell ref="B157:I157"/>
    <mergeCell ref="C125:I125"/>
    <mergeCell ref="F136:I136"/>
    <mergeCell ref="F137:I137"/>
    <mergeCell ref="F139:I139"/>
    <mergeCell ref="C154:I154"/>
    <mergeCell ref="F155:I155"/>
    <mergeCell ref="F156:I156"/>
    <mergeCell ref="C153:I153"/>
    <mergeCell ref="C151:I151"/>
    <mergeCell ref="C138:I138"/>
    <mergeCell ref="F135:I135"/>
    <mergeCell ref="A149:I149"/>
    <mergeCell ref="C150:I150"/>
    <mergeCell ref="C127:I127"/>
    <mergeCell ref="C152:I152"/>
    <mergeCell ref="C126:I126"/>
    <mergeCell ref="C128:I128"/>
    <mergeCell ref="C129:I129"/>
    <mergeCell ref="C134:I134"/>
    <mergeCell ref="D130:I130"/>
    <mergeCell ref="C145:I145"/>
    <mergeCell ref="C146:I146"/>
    <mergeCell ref="C147:I147"/>
    <mergeCell ref="F32:I32"/>
    <mergeCell ref="F30:I30"/>
    <mergeCell ref="C20:I20"/>
    <mergeCell ref="F17:I17"/>
    <mergeCell ref="F38:I38"/>
    <mergeCell ref="A53:I53"/>
    <mergeCell ref="A64:I64"/>
    <mergeCell ref="C46:I46"/>
    <mergeCell ref="F39:I39"/>
    <mergeCell ref="C45:I45"/>
    <mergeCell ref="E50:I50"/>
    <mergeCell ref="C48:I48"/>
    <mergeCell ref="C35:I35"/>
    <mergeCell ref="C37:I37"/>
    <mergeCell ref="C49:I49"/>
    <mergeCell ref="C55:I55"/>
    <mergeCell ref="F33:I33"/>
    <mergeCell ref="C34:I34"/>
    <mergeCell ref="C21:I21"/>
    <mergeCell ref="C36:I36"/>
    <mergeCell ref="C47:I47"/>
    <mergeCell ref="C40:I40"/>
    <mergeCell ref="C41:I41"/>
    <mergeCell ref="F52:I52"/>
    <mergeCell ref="A4:Q5"/>
    <mergeCell ref="F16:I16"/>
    <mergeCell ref="C19:I19"/>
    <mergeCell ref="A7:I7"/>
    <mergeCell ref="A10:I10"/>
    <mergeCell ref="E15:I15"/>
    <mergeCell ref="F31:I31"/>
    <mergeCell ref="C11:I11"/>
    <mergeCell ref="F18:I18"/>
    <mergeCell ref="D14:I14"/>
    <mergeCell ref="F24:I24"/>
    <mergeCell ref="D22:I22"/>
    <mergeCell ref="F25:I25"/>
    <mergeCell ref="F26:I26"/>
    <mergeCell ref="F27:I27"/>
    <mergeCell ref="F28:I28"/>
    <mergeCell ref="E23:I23"/>
    <mergeCell ref="A9:I9"/>
    <mergeCell ref="C13:I13"/>
    <mergeCell ref="A8:I8"/>
    <mergeCell ref="F29:I29"/>
    <mergeCell ref="C42:I42"/>
    <mergeCell ref="C148:I148"/>
    <mergeCell ref="F89:I89"/>
    <mergeCell ref="C131:I131"/>
    <mergeCell ref="D132:I132"/>
    <mergeCell ref="D133:I133"/>
    <mergeCell ref="B140:I140"/>
    <mergeCell ref="C141:I141"/>
    <mergeCell ref="C142:I142"/>
    <mergeCell ref="C143:I143"/>
    <mergeCell ref="C144:I144"/>
    <mergeCell ref="F122:I122"/>
    <mergeCell ref="F123:I123"/>
    <mergeCell ref="C58:I58"/>
    <mergeCell ref="C68:I68"/>
    <mergeCell ref="C69:I69"/>
    <mergeCell ref="C73:I73"/>
    <mergeCell ref="C67:I67"/>
    <mergeCell ref="C121:I121"/>
    <mergeCell ref="D100:I100"/>
    <mergeCell ref="A98:I98"/>
    <mergeCell ref="F94:I94"/>
    <mergeCell ref="D92:I92"/>
    <mergeCell ref="D101:I101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2023-03-21T10:04:36Z</cp:lastPrinted>
  <dcterms:created xsi:type="dcterms:W3CDTF">2014-11-25T05:49:02Z</dcterms:created>
  <dcterms:modified xsi:type="dcterms:W3CDTF">2023-09-21T06:19:51Z</dcterms:modified>
</cp:coreProperties>
</file>