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Новочеркассы\"/>
    </mc:Choice>
  </mc:AlternateContent>
  <bookViews>
    <workbookView xWindow="0" yWindow="0" windowWidth="20490" windowHeight="7155"/>
  </bookViews>
  <sheets>
    <sheet name="Лист1" sheetId="1" r:id="rId1"/>
    <sheet name="Лист3" sheetId="3" r:id="rId2"/>
    <sheet name="Лист4" sheetId="4" r:id="rId3"/>
  </sheets>
  <calcPr calcId="152511"/>
</workbook>
</file>

<file path=xl/calcChain.xml><?xml version="1.0" encoding="utf-8"?>
<calcChain xmlns="http://schemas.openxmlformats.org/spreadsheetml/2006/main">
  <c r="C63" i="4" l="1"/>
  <c r="G12" i="3"/>
  <c r="F12" i="3"/>
  <c r="C72" i="4"/>
  <c r="C70" i="4"/>
  <c r="C12" i="3"/>
  <c r="C80" i="4"/>
  <c r="C79" i="4" s="1"/>
  <c r="C56" i="4"/>
  <c r="C55" i="4"/>
  <c r="D66" i="4"/>
  <c r="D65" i="4" s="1"/>
  <c r="E66" i="4"/>
  <c r="C66" i="4"/>
  <c r="D17" i="4"/>
  <c r="E17" i="4"/>
  <c r="C17" i="4"/>
  <c r="C14" i="4" s="1"/>
  <c r="C13" i="4" s="1"/>
  <c r="F29" i="3"/>
  <c r="G29" i="3"/>
  <c r="D32" i="3"/>
  <c r="E32" i="3"/>
  <c r="F32" i="3"/>
  <c r="G32" i="3"/>
  <c r="C32" i="3"/>
  <c r="D68" i="4"/>
  <c r="E68" i="4"/>
  <c r="E65" i="4" s="1"/>
  <c r="C68" i="4"/>
  <c r="D77" i="4"/>
  <c r="D74" i="4"/>
  <c r="E77" i="4"/>
  <c r="E74" i="4" s="1"/>
  <c r="C77" i="4"/>
  <c r="C74" i="4"/>
  <c r="D21" i="4"/>
  <c r="E21" i="4"/>
  <c r="C21" i="4"/>
  <c r="D23" i="4"/>
  <c r="E23" i="4"/>
  <c r="C23" i="4"/>
  <c r="D25" i="4"/>
  <c r="E25" i="4"/>
  <c r="E20" i="4" s="1"/>
  <c r="E19" i="4" s="1"/>
  <c r="C25" i="4"/>
  <c r="D27" i="4"/>
  <c r="E27" i="4"/>
  <c r="C27" i="4"/>
  <c r="C37" i="3"/>
  <c r="D72" i="4"/>
  <c r="E72" i="4"/>
  <c r="D86" i="4"/>
  <c r="D85" i="4" s="1"/>
  <c r="E86" i="4"/>
  <c r="E85" i="4" s="1"/>
  <c r="E83" i="4"/>
  <c r="E82" i="4" s="1"/>
  <c r="D83" i="4"/>
  <c r="D82" i="4" s="1"/>
  <c r="C86" i="4"/>
  <c r="C85" i="4" s="1"/>
  <c r="C83" i="4"/>
  <c r="C82" i="4" s="1"/>
  <c r="D39" i="3"/>
  <c r="E39" i="3"/>
  <c r="F39" i="3"/>
  <c r="G39" i="3"/>
  <c r="D12" i="3"/>
  <c r="E12" i="3"/>
  <c r="E41" i="3" s="1"/>
  <c r="E20" i="1" s="1"/>
  <c r="E19" i="1" s="1"/>
  <c r="E18" i="1" s="1"/>
  <c r="E17" i="1" s="1"/>
  <c r="D61" i="4"/>
  <c r="D60" i="4"/>
  <c r="D59" i="4" s="1"/>
  <c r="D58" i="4" s="1"/>
  <c r="E61" i="4"/>
  <c r="E60" i="4" s="1"/>
  <c r="E59" i="4" s="1"/>
  <c r="E58" i="4" s="1"/>
  <c r="C61" i="4"/>
  <c r="C60" i="4"/>
  <c r="C59" i="4" s="1"/>
  <c r="C58" i="4" s="1"/>
  <c r="D49" i="4"/>
  <c r="D48" i="4" s="1"/>
  <c r="E49" i="4"/>
  <c r="E48" i="4" s="1"/>
  <c r="C49" i="4"/>
  <c r="C48" i="4" s="1"/>
  <c r="D46" i="4"/>
  <c r="D45" i="4" s="1"/>
  <c r="D44" i="4" s="1"/>
  <c r="E46" i="4"/>
  <c r="E45" i="4" s="1"/>
  <c r="C46" i="4"/>
  <c r="C45" i="4" s="1"/>
  <c r="D42" i="4"/>
  <c r="D41" i="4" s="1"/>
  <c r="D40" i="4" s="1"/>
  <c r="E42" i="4"/>
  <c r="E41" i="4" s="1"/>
  <c r="C42" i="4"/>
  <c r="C41" i="4" s="1"/>
  <c r="D38" i="4"/>
  <c r="D37" i="4" s="1"/>
  <c r="E38" i="4"/>
  <c r="E37" i="4" s="1"/>
  <c r="C38" i="4"/>
  <c r="C37" i="4" s="1"/>
  <c r="D35" i="4"/>
  <c r="D34" i="4" s="1"/>
  <c r="E35" i="4"/>
  <c r="E34" i="4" s="1"/>
  <c r="E30" i="4" s="1"/>
  <c r="D32" i="4"/>
  <c r="D31" i="4" s="1"/>
  <c r="D30" i="4" s="1"/>
  <c r="D29" i="4" s="1"/>
  <c r="E32" i="4"/>
  <c r="E31" i="4"/>
  <c r="C35" i="4"/>
  <c r="C34" i="4" s="1"/>
  <c r="C32" i="4"/>
  <c r="C31" i="4"/>
  <c r="D15" i="4"/>
  <c r="D14" i="4" s="1"/>
  <c r="D13" i="4" s="1"/>
  <c r="E15" i="4"/>
  <c r="E14" i="4" s="1"/>
  <c r="E13" i="4" s="1"/>
  <c r="C15" i="4"/>
  <c r="C25" i="3"/>
  <c r="G25" i="3"/>
  <c r="F25" i="3"/>
  <c r="D29" i="3"/>
  <c r="E29" i="3"/>
  <c r="D25" i="3"/>
  <c r="E25" i="3"/>
  <c r="D23" i="3"/>
  <c r="E23" i="3"/>
  <c r="F23" i="3"/>
  <c r="F41" i="3" s="1"/>
  <c r="F20" i="1" s="1"/>
  <c r="F19" i="1" s="1"/>
  <c r="F18" i="1" s="1"/>
  <c r="F17" i="1" s="1"/>
  <c r="G23" i="3"/>
  <c r="G41" i="3" s="1"/>
  <c r="G20" i="1" s="1"/>
  <c r="G19" i="1" s="1"/>
  <c r="G18" i="1" s="1"/>
  <c r="G17" i="1" s="1"/>
  <c r="C39" i="3"/>
  <c r="C23" i="3"/>
  <c r="C41" i="3" s="1"/>
  <c r="C20" i="1" s="1"/>
  <c r="C19" i="1" s="1"/>
  <c r="C18" i="1" s="1"/>
  <c r="C17" i="1" s="1"/>
  <c r="C29" i="3"/>
  <c r="D41" i="3"/>
  <c r="D20" i="1" s="1"/>
  <c r="D19" i="1" s="1"/>
  <c r="D18" i="1" s="1"/>
  <c r="D17" i="1" s="1"/>
  <c r="C65" i="4"/>
  <c r="C20" i="4"/>
  <c r="C19" i="4" s="1"/>
  <c r="D20" i="4"/>
  <c r="D19" i="4" s="1"/>
  <c r="E29" i="4" l="1"/>
  <c r="C44" i="4"/>
  <c r="D12" i="4"/>
  <c r="D11" i="4" s="1"/>
  <c r="C40" i="4"/>
  <c r="E44" i="4"/>
  <c r="C30" i="4"/>
  <c r="C29" i="4" s="1"/>
  <c r="C12" i="4" s="1"/>
  <c r="C11" i="4" s="1"/>
  <c r="C16" i="1" s="1"/>
  <c r="C15" i="1" s="1"/>
  <c r="C14" i="1" s="1"/>
  <c r="C13" i="1" s="1"/>
  <c r="C12" i="1" s="1"/>
  <c r="C11" i="1" s="1"/>
  <c r="E40" i="4"/>
  <c r="E12" i="4" s="1"/>
  <c r="E11" i="4" s="1"/>
  <c r="G16" i="1" l="1"/>
  <c r="G15" i="1" s="1"/>
  <c r="G14" i="1" s="1"/>
  <c r="G13" i="1" s="1"/>
  <c r="G12" i="1" s="1"/>
  <c r="G11" i="1" s="1"/>
  <c r="E16" i="1"/>
  <c r="E15" i="1" s="1"/>
  <c r="E14" i="1" s="1"/>
  <c r="E13" i="1" s="1"/>
  <c r="E12" i="1" s="1"/>
  <c r="E11" i="1" s="1"/>
  <c r="D16" i="1"/>
  <c r="D15" i="1" s="1"/>
  <c r="D14" i="1" s="1"/>
  <c r="D13" i="1" s="1"/>
  <c r="D12" i="1" s="1"/>
  <c r="D11" i="1" s="1"/>
  <c r="F16" i="1"/>
  <c r="F15" i="1" s="1"/>
  <c r="F14" i="1" s="1"/>
  <c r="F13" i="1" s="1"/>
  <c r="F12" i="1" s="1"/>
  <c r="F11" i="1" s="1"/>
</calcChain>
</file>

<file path=xl/sharedStrings.xml><?xml version="1.0" encoding="utf-8"?>
<sst xmlns="http://schemas.openxmlformats.org/spreadsheetml/2006/main" count="276" uniqueCount="250">
  <si>
    <t>Приложение 1</t>
  </si>
  <si>
    <t>(руб.)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</si>
  <si>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</si>
  <si>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</si>
  <si>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</si>
  <si>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</si>
  <si>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</si>
  <si>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</si>
  <si>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</si>
  <si>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</si>
  <si>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</si>
  <si>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</si>
  <si>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</si>
  <si>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</si>
  <si>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</si>
  <si>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</si>
  <si>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</si>
  <si>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</si>
  <si>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</si>
  <si>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</si>
  <si>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</si>
  <si>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</si>
  <si>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 xml:space="preserve">                                                           </t>
  </si>
  <si>
    <t>Приложение 6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</si>
  <si>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</si>
  <si>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</si>
  <si>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</si>
  <si>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</si>
  <si>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</si>
  <si>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</si>
  <si>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</si>
  <si>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</si>
  <si>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</si>
  <si>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</si>
  <si>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</si>
  <si>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</si>
  <si>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</si>
  <si>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</si>
  <si>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</si>
  <si>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0100</t>
  </si>
  <si>
    <t>Общегосударственные вопросы</t>
  </si>
  <si>
    <t>0102</t>
  </si>
  <si>
    <t>0104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</si>
  <si>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</si>
  <si>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</si>
  <si>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</si>
  <si>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</si>
  <si>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</si>
  <si>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</si>
  <si>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провоохранительная деятельность</t>
  </si>
  <si>
    <t>0310</t>
  </si>
  <si>
    <t>Обеспечение пожарной безопасности</t>
  </si>
  <si>
    <t>0500</t>
  </si>
  <si>
    <t>Жилищно-коммунальное хозяйство</t>
  </si>
  <si>
    <t>0503</t>
  </si>
  <si>
    <t>Благоустройство</t>
  </si>
  <si>
    <t>0800</t>
  </si>
  <si>
    <t>0801</t>
  </si>
  <si>
    <t>Культура</t>
  </si>
  <si>
    <t>1100</t>
  </si>
  <si>
    <t>Физическая культура и спорт</t>
  </si>
  <si>
    <t>1101</t>
  </si>
  <si>
    <t xml:space="preserve">Физическая культура </t>
  </si>
  <si>
    <t>Итого расходов</t>
  </si>
  <si>
    <t>0103</t>
  </si>
  <si>
    <t>0113</t>
  </si>
  <si>
    <t>Национальная экономика</t>
  </si>
  <si>
    <t>Другие вопросы в области национальной экономики</t>
  </si>
  <si>
    <t>0400</t>
  </si>
  <si>
    <t>0412</t>
  </si>
  <si>
    <t>2015 год</t>
  </si>
  <si>
    <t>0304</t>
  </si>
  <si>
    <t>Органы юстиции</t>
  </si>
  <si>
    <t>0409</t>
  </si>
  <si>
    <t>РЗПР</t>
  </si>
  <si>
    <t xml:space="preserve">Наименование </t>
  </si>
  <si>
    <t>2016 год</t>
  </si>
  <si>
    <t>Акцизы по подакцизным товарам (продукции), производимым на территории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</si>
  <si>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</si>
  <si>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 xml:space="preserve">2015 год </t>
  </si>
  <si>
    <t xml:space="preserve">2016 год </t>
  </si>
  <si>
    <t xml:space="preserve">2017 год </t>
  </si>
  <si>
    <t>Налог, взимаемый в связи с применением упрощенной системы налогообложения</t>
  </si>
  <si>
    <t xml:space="preserve"> по разделам и подразделам расходов классификации расходов  бюджетов</t>
  </si>
  <si>
    <t>0502</t>
  </si>
  <si>
    <t>Коммунальное хозяйство</t>
  </si>
  <si>
    <t>0501</t>
  </si>
  <si>
    <t>Жилищное хозяйство</t>
  </si>
  <si>
    <t>Другие вопросы в области национальной безопасности и правоохранительной деятельности</t>
  </si>
  <si>
    <t>0314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</si>
  <si>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</si>
  <si>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</si>
  <si>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</si>
  <si>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</si>
  <si>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</si>
  <si>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</si>
  <si>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</si>
  <si>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</si>
  <si>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</si>
  <si>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</si>
  <si>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</si>
  <si>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Дорожное хозяйство (дорожные фонды)</t>
  </si>
  <si>
    <t xml:space="preserve">Культура, кинематография </t>
  </si>
  <si>
    <t>к решению Совета депутатов</t>
  </si>
  <si>
    <t>Наименование показателя</t>
  </si>
  <si>
    <t>Код дохода по бюджетной классификации</t>
  </si>
  <si>
    <t>1</t>
  </si>
  <si>
    <t>3</t>
  </si>
  <si>
    <t>4</t>
  </si>
  <si>
    <r>
      <t xml:space="preserve">Доходы бюджета - ВСЕГО: </t>
    </r>
    <r>
      <rPr>
        <sz val="8"/>
        <color indexed="8"/>
        <rFont val="Arial"/>
        <family val="2"/>
        <charset val="204"/>
      </rPr>
      <t xml:space="preserve">
В том числе:</t>
    </r>
  </si>
  <si>
    <t>X</t>
  </si>
  <si>
    <t>000 10000000000000000</t>
  </si>
  <si>
    <t>000 10100000000000000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</si>
  <si>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</si>
  <si>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</si>
  <si>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</si>
  <si>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000 10102010011000110</t>
  </si>
  <si>
    <t>НАЛОГИ НА ТОВАРЫ (РАБОТЫ, УСЛУГИ), РЕАЛИЗУЕМЫЕ НА ТЕРРИТОРИИ РОССИЙСКОЙ ФЕДЕРАЦИИ</t>
  </si>
  <si>
    <t>000 10300000000000000</t>
  </si>
  <si>
    <t>000 10302000010000110</t>
  </si>
  <si>
    <t>000 10302230010000110</t>
  </si>
  <si>
    <t>000 10302240010000110</t>
  </si>
  <si>
    <t>000 10302250010000110</t>
  </si>
  <si>
    <t>000 10302260010000110</t>
  </si>
  <si>
    <t>000 10500000000000000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</si>
  <si>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</si>
  <si>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</si>
  <si>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</si>
  <si>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</si>
  <si>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000 10501011011000110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</si>
  <si>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</si>
  <si>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</si>
  <si>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000 10501021010000110</t>
  </si>
  <si>
    <t>000 10501021011000110</t>
  </si>
  <si>
    <t>000 10503000010000110</t>
  </si>
  <si>
    <t>000 10503010010000110</t>
  </si>
  <si>
    <t xml:space="preserve">Единый сельскохозяйственный налог </t>
  </si>
  <si>
    <t>000 10503010011000110</t>
  </si>
  <si>
    <t>000 10600000000000000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</si>
  <si>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</si>
  <si>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</si>
  <si>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</si>
  <si>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000 10601030101000110</t>
  </si>
  <si>
    <t>000 10606000000000110</t>
  </si>
  <si>
    <t>Земельный налог с организаций</t>
  </si>
  <si>
    <t>000 10606030000000110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</si>
  <si>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</si>
  <si>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</si>
  <si>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</si>
  <si>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</si>
  <si>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</si>
  <si>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</si>
  <si>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</si>
  <si>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</si>
  <si>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000 11100000000000000</t>
  </si>
  <si>
    <t>000 11105000000000120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</si>
  <si>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</si>
  <si>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</si>
  <si>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</si>
  <si>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000 20000000000000000</t>
  </si>
  <si>
    <t>000 20200000000000000</t>
  </si>
  <si>
    <t>Субвенции бюджетам бюджетной системы Российской Федерации</t>
  </si>
  <si>
    <t>Субвенции бюджетам на государственную регистрацию актов гражданского состояния</t>
  </si>
  <si>
    <t>Субвенции бюджетам сельских поселений на государственную регистрацию актов гражданского состояния</t>
  </si>
  <si>
    <t>Приложение №  5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</si>
  <si>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</si>
  <si>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</si>
  <si>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</si>
  <si>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сельских поселений</t>
  </si>
  <si>
    <t>Прочие безвозмездные поступления от негосударственных организаций в бюджеты сельских поселений</t>
  </si>
  <si>
    <t>ПРОЧИЕ БЕЗВОЗМЕЗДНЫЕ ПОСТУПЛЕНИЯ</t>
  </si>
  <si>
    <t>Прочие безвозмездные поступления в бюджеты сельских поселений</t>
  </si>
  <si>
    <t>232 20400000000000000</t>
  </si>
  <si>
    <t>232 20700000000000000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</si>
  <si>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</si>
  <si>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</si>
  <si>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сельских поселений</t>
  </si>
  <si>
    <t>232  20705030100000150</t>
  </si>
  <si>
    <t>232  20705000100000150</t>
  </si>
  <si>
    <t>232  20405099100000150</t>
  </si>
  <si>
    <t>232  20405000100000150</t>
  </si>
  <si>
    <t>232  20229999100000150</t>
  </si>
  <si>
    <t>232  20229999000000150</t>
  </si>
  <si>
    <t>000 20210000000000150</t>
  </si>
  <si>
    <t>232  20230000000000150</t>
  </si>
  <si>
    <t>232  20235930000000150</t>
  </si>
  <si>
    <t>232  20235930100000150</t>
  </si>
  <si>
    <t>232  20235118000000150</t>
  </si>
  <si>
    <t>232  20235118100000150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</si>
  <si>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</si>
  <si>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100  10302261010000110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</si>
  <si>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</si>
  <si>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100  10302251010000110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</si>
  <si>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</si>
  <si>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100  10302241010000110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</si>
  <si>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</si>
  <si>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100  10302231010000110</t>
  </si>
  <si>
    <t>232 20220000000000150</t>
  </si>
  <si>
    <t>0107</t>
  </si>
  <si>
    <t>Обеспечение проведения выборов и референдумов</t>
  </si>
  <si>
    <t>232 20220216000000150</t>
  </si>
  <si>
    <t>232 20220216100000150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</si>
  <si>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</si>
  <si>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</si>
  <si>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</si>
  <si>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</si>
  <si>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</si>
  <si>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</si>
  <si>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</si>
  <si>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182 10102030011000110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</si>
  <si>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</si>
  <si>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</si>
  <si>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000 20227576000000150</t>
  </si>
  <si>
    <t>Код источника финансирования по КИВФ,КИВнФ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</si>
  <si>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</si>
  <si>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</si>
  <si>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</si>
  <si>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</si>
  <si>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 (средства, поступающие на благоустройство мест захоронения)</t>
  </si>
  <si>
    <t>000 11715030100012150</t>
  </si>
  <si>
    <t>232   20215001100000150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</si>
  <si>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</si>
  <si>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000 20215001000000150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</si>
  <si>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</si>
  <si>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</si>
  <si>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000 20225299000000150</t>
  </si>
  <si>
    <t>232 20225299100000150</t>
  </si>
  <si>
    <t>232 20227576100000150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</si>
  <si>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</si>
  <si>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</si>
  <si>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000 20216001000000150</t>
  </si>
  <si>
    <t>232 20216001100000000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</si>
  <si>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</si>
  <si>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</si>
  <si>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</si>
  <si>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000 20240000000000150</t>
  </si>
  <si>
    <t>000 20249999000000150</t>
  </si>
  <si>
    <t>232 20249999100000150</t>
  </si>
  <si>
    <t>Резервные фонды</t>
  </si>
  <si>
    <t>0111</t>
  </si>
  <si>
    <t xml:space="preserve"> Новочеркасского сельсовета </t>
  </si>
  <si>
    <t>Саракташского района</t>
  </si>
  <si>
    <t>Оренбургской области</t>
  </si>
  <si>
    <t>Новочеркасского сельсовета  Саракташского района                Оренбургской областим</t>
  </si>
  <si>
    <t>Новочеркасского сельсовета Саракташского района Оренбургской области</t>
  </si>
  <si>
    <t>Поступление доходов в бюджет Новочеркасский сельсовет по кодам видов доходов, подвидов доходов на 2022 год и на плановый период 2023- 2024 годов</t>
  </si>
  <si>
    <t>Распределение бюджетных ассигнований местного бюджета  на 2022 год и плановый период 2023-2024 годов.</t>
  </si>
  <si>
    <t>на 2022 год и плановый период 2023-2024 годов</t>
  </si>
  <si>
    <t xml:space="preserve"> </t>
  </si>
  <si>
    <t xml:space="preserve">№  67 от 26.11.2021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</si>
</sst>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"/>
    <numFmt numFmtId="184" formatCode="&quot;&quot;###,##0.00"/>
    <numFmt numFmtId="185" formatCode="&quot;&quot;#000"/>
    <numFmt numFmtId="186" formatCode="0.00;[Red]0.00"/>
  </numFmts>
  <fonts count="19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8"/>
      <color indexed="8"/>
      <name val="Arial"/>
      <family val="2"/>
      <charset val="204"/>
    </font>
    <font>
      <b/>
      <sz val="10"/>
      <name val="Arial Cyr"/>
      <charset val="204"/>
    </font>
    <font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123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quotePrefix="1" applyFont="1" applyFill="1" applyBorder="1" applyAlignment="1">
      <alignment horizontal="left" vertical="center"/>
    </xf>
    <xf numFmtId="49" fontId="7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0" fillId="0" borderId="0" xfId="0" applyFont="1"/>
    <xf numFmtId="0" fontId="1" fillId="0" borderId="1" xfId="0" applyFont="1" applyFill="1" applyBorder="1" applyAlignment="1">
      <alignment horizontal="justify" vertical="center" wrapText="1"/>
    </xf>
    <xf numFmtId="0" fontId="10" fillId="0" borderId="0" xfId="0" applyFont="1"/>
    <xf numFmtId="176" fontId="1" fillId="0" borderId="1" xfId="0" applyNumberFormat="1" applyFont="1" applyFill="1" applyBorder="1" applyAlignment="1">
      <alignment horizontal="justify" vertical="top" wrapText="1"/>
    </xf>
    <xf numFmtId="49" fontId="7" fillId="0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2" fillId="0" borderId="1" xfId="0" applyFont="1" applyBorder="1"/>
    <xf numFmtId="0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justify" vertical="center"/>
    </xf>
    <xf numFmtId="0" fontId="0" fillId="0" borderId="0" xfId="0" applyFill="1" applyAlignment="1">
      <alignment horizontal="right"/>
    </xf>
    <xf numFmtId="0" fontId="8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top" wrapText="1"/>
    </xf>
    <xf numFmtId="0" fontId="12" fillId="0" borderId="9" xfId="0" applyFont="1" applyFill="1" applyBorder="1" applyAlignment="1">
      <alignment horizontal="center" wrapText="1"/>
    </xf>
    <xf numFmtId="184" fontId="12" fillId="0" borderId="9" xfId="0" applyNumberFormat="1" applyFont="1" applyFill="1" applyBorder="1" applyAlignment="1">
      <alignment horizontal="right" wrapText="1"/>
    </xf>
    <xf numFmtId="184" fontId="12" fillId="0" borderId="10" xfId="0" applyNumberFormat="1" applyFont="1" applyFill="1" applyBorder="1" applyAlignment="1">
      <alignment horizontal="right" wrapText="1"/>
    </xf>
    <xf numFmtId="0" fontId="12" fillId="0" borderId="11" xfId="0" applyFont="1" applyFill="1" applyBorder="1" applyAlignment="1">
      <alignment horizontal="left" vertical="top" wrapText="1"/>
    </xf>
    <xf numFmtId="0" fontId="12" fillId="0" borderId="12" xfId="0" applyFont="1" applyFill="1" applyBorder="1" applyAlignment="1">
      <alignment horizontal="center" wrapText="1"/>
    </xf>
    <xf numFmtId="0" fontId="12" fillId="0" borderId="13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wrapText="1"/>
    </xf>
    <xf numFmtId="186" fontId="14" fillId="0" borderId="1" xfId="0" applyNumberFormat="1" applyFont="1" applyBorder="1"/>
    <xf numFmtId="184" fontId="12" fillId="0" borderId="14" xfId="0" applyNumberFormat="1" applyFont="1" applyFill="1" applyBorder="1" applyAlignment="1">
      <alignment horizontal="right" wrapText="1"/>
    </xf>
    <xf numFmtId="184" fontId="12" fillId="0" borderId="1" xfId="0" applyNumberFormat="1" applyFont="1" applyBorder="1" applyAlignment="1">
      <alignment horizontal="right" wrapText="1"/>
    </xf>
    <xf numFmtId="184" fontId="12" fillId="0" borderId="1" xfId="0" applyNumberFormat="1" applyFont="1" applyFill="1" applyBorder="1" applyAlignment="1">
      <alignment horizontal="right" wrapText="1"/>
    </xf>
    <xf numFmtId="0" fontId="12" fillId="0" borderId="1" xfId="0" applyFont="1" applyBorder="1" applyAlignment="1">
      <alignment horizontal="center" wrapText="1"/>
    </xf>
    <xf numFmtId="0" fontId="12" fillId="0" borderId="12" xfId="0" applyFont="1" applyFill="1" applyBorder="1" applyAlignment="1">
      <alignment horizontal="left" vertical="top" wrapText="1"/>
    </xf>
    <xf numFmtId="185" fontId="12" fillId="0" borderId="15" xfId="0" applyNumberFormat="1" applyFont="1" applyFill="1" applyBorder="1" applyAlignment="1">
      <alignment horizontal="center" wrapText="1"/>
    </xf>
    <xf numFmtId="184" fontId="12" fillId="0" borderId="12" xfId="0" applyNumberFormat="1" applyFont="1" applyFill="1" applyBorder="1" applyAlignment="1">
      <alignment horizontal="right" wrapText="1"/>
    </xf>
    <xf numFmtId="0" fontId="12" fillId="0" borderId="16" xfId="0" applyFont="1" applyFill="1" applyBorder="1" applyAlignment="1">
      <alignment horizontal="left" vertical="top" wrapText="1"/>
    </xf>
    <xf numFmtId="0" fontId="12" fillId="0" borderId="17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18" xfId="0" applyFont="1" applyFill="1" applyBorder="1" applyAlignment="1">
      <alignment horizontal="left" vertical="top" wrapText="1"/>
    </xf>
    <xf numFmtId="0" fontId="12" fillId="0" borderId="19" xfId="0" applyFont="1" applyFill="1" applyBorder="1" applyAlignment="1">
      <alignment horizontal="left" vertical="top" wrapText="1"/>
    </xf>
    <xf numFmtId="0" fontId="12" fillId="0" borderId="20" xfId="0" applyFont="1" applyFill="1" applyBorder="1" applyAlignment="1">
      <alignment horizontal="center" wrapText="1"/>
    </xf>
    <xf numFmtId="184" fontId="12" fillId="0" borderId="20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left" vertical="top" wrapText="1"/>
    </xf>
    <xf numFmtId="0" fontId="16" fillId="0" borderId="21" xfId="0" applyFont="1" applyBorder="1" applyAlignment="1">
      <alignment horizontal="left" vertical="top" wrapText="1"/>
    </xf>
    <xf numFmtId="0" fontId="15" fillId="0" borderId="20" xfId="0" applyFont="1" applyBorder="1" applyAlignment="1">
      <alignment horizontal="center" wrapText="1"/>
    </xf>
    <xf numFmtId="184" fontId="12" fillId="0" borderId="20" xfId="0" applyNumberFormat="1" applyFont="1" applyBorder="1" applyAlignment="1">
      <alignment horizontal="right" wrapText="1"/>
    </xf>
    <xf numFmtId="186" fontId="2" fillId="0" borderId="1" xfId="0" applyNumberFormat="1" applyFont="1" applyBorder="1"/>
    <xf numFmtId="186" fontId="1" fillId="0" borderId="1" xfId="0" applyNumberFormat="1" applyFont="1" applyBorder="1"/>
    <xf numFmtId="186" fontId="2" fillId="0" borderId="1" xfId="0" applyNumberFormat="1" applyFont="1" applyFill="1" applyBorder="1"/>
    <xf numFmtId="186" fontId="1" fillId="0" borderId="1" xfId="0" applyNumberFormat="1" applyFont="1" applyFill="1" applyBorder="1"/>
    <xf numFmtId="186" fontId="1" fillId="2" borderId="1" xfId="0" applyNumberFormat="1" applyFont="1" applyFill="1" applyBorder="1"/>
    <xf numFmtId="186" fontId="2" fillId="2" borderId="1" xfId="0" applyNumberFormat="1" applyFont="1" applyFill="1" applyBorder="1"/>
    <xf numFmtId="0" fontId="12" fillId="0" borderId="9" xfId="0" applyFont="1" applyFill="1" applyBorder="1" applyAlignment="1">
      <alignment horizontal="left" vertical="top" wrapText="1"/>
    </xf>
    <xf numFmtId="49" fontId="12" fillId="0" borderId="9" xfId="0" applyNumberFormat="1" applyFont="1" applyFill="1" applyBorder="1" applyAlignment="1">
      <alignment horizontal="center" wrapText="1"/>
    </xf>
    <xf numFmtId="0" fontId="17" fillId="0" borderId="1" xfId="0" applyFont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horizontal="center" wrapText="1"/>
    </xf>
    <xf numFmtId="0" fontId="16" fillId="0" borderId="1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49" fontId="12" fillId="2" borderId="1" xfId="0" applyNumberFormat="1" applyFont="1" applyFill="1" applyBorder="1" applyAlignment="1">
      <alignment horizontal="center" wrapText="1"/>
    </xf>
    <xf numFmtId="184" fontId="12" fillId="0" borderId="22" xfId="0" applyNumberFormat="1" applyFont="1" applyFill="1" applyBorder="1" applyAlignment="1">
      <alignment horizontal="right" wrapText="1"/>
    </xf>
    <xf numFmtId="184" fontId="12" fillId="0" borderId="23" xfId="0" applyNumberFormat="1" applyFont="1" applyFill="1" applyBorder="1" applyAlignment="1">
      <alignment horizontal="right" wrapText="1"/>
    </xf>
    <xf numFmtId="0" fontId="0" fillId="2" borderId="0" xfId="0" applyFill="1"/>
    <xf numFmtId="0" fontId="1" fillId="2" borderId="0" xfId="0" applyFont="1" applyFill="1" applyAlignment="1"/>
    <xf numFmtId="0" fontId="12" fillId="0" borderId="9" xfId="0" applyFont="1" applyBorder="1" applyAlignment="1">
      <alignment horizontal="center" wrapText="1"/>
    </xf>
    <xf numFmtId="184" fontId="12" fillId="0" borderId="24" xfId="0" applyNumberFormat="1" applyFont="1" applyFill="1" applyBorder="1" applyAlignment="1">
      <alignment horizontal="right" wrapText="1"/>
    </xf>
    <xf numFmtId="0" fontId="18" fillId="0" borderId="1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center" wrapText="1"/>
    </xf>
    <xf numFmtId="186" fontId="14" fillId="0" borderId="20" xfId="0" applyNumberFormat="1" applyFont="1" applyBorder="1"/>
    <xf numFmtId="0" fontId="12" fillId="0" borderId="9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3" fontId="1" fillId="0" borderId="0" xfId="0" applyNumberFormat="1" applyFont="1"/>
    <xf numFmtId="3" fontId="3" fillId="0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2" fillId="0" borderId="0" xfId="0" applyFont="1" applyAlignment="1">
      <alignment horizontal="center" wrapText="1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Border="1" applyAlignment="1">
      <alignment horizontal="center" vertical="top" wrapText="1"/>
    </xf>
    <xf numFmtId="0" fontId="13" fillId="0" borderId="0" xfId="0" applyFont="1" applyFill="1" applyAlignment="1">
      <alignment horizontal="center" vertical="distributed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right" wrapText="1"/>
    </xf>
    <xf numFmtId="0" fontId="0" fillId="0" borderId="0" xfId="0" applyAlignment="1">
      <alignment wrapText="1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75" workbookViewId="0"/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3.85546875" customWidth="1"/>
    <col min="7" max="7" width="19.7109375" customWidth="1"/>
  </cols>
  <sheetData>
    <row r="1" spans="1:7" ht="18.75" x14ac:dyDescent="0.3">
      <c r="C1" s="1" t="s">
        <v>0</v>
      </c>
      <c r="D1" s="1"/>
      <c r="E1" s="1"/>
    </row>
    <row r="2" spans="1:7" ht="18.75" x14ac:dyDescent="0.3">
      <c r="C2" s="1" t="s">
        <v>103</v>
      </c>
      <c r="D2" s="1"/>
      <c r="E2" s="1"/>
    </row>
    <row r="3" spans="1:7" ht="58.5" customHeight="1" x14ac:dyDescent="0.3">
      <c r="C3" s="116" t="s">
        <v>243</v>
      </c>
      <c r="D3" s="117"/>
      <c r="E3" s="117"/>
      <c r="F3" s="117"/>
    </row>
    <row r="4" spans="1:7" ht="23.25" customHeight="1" x14ac:dyDescent="0.3">
      <c r="C4" s="111" t="s">
        <v>249</v>
      </c>
      <c r="D4" s="112" t="s">
        <v>79</v>
      </c>
      <c r="E4" s="112"/>
      <c r="F4" s="41"/>
    </row>
    <row r="6" spans="1:7" ht="18.75" customHeight="1" x14ac:dyDescent="0.3">
      <c r="A6" s="113" t="s">
        <v>248</v>
      </c>
      <c r="B6" s="114"/>
      <c r="C6" s="114"/>
      <c r="D6" s="114"/>
      <c r="E6" s="114"/>
      <c r="F6" s="114"/>
      <c r="G6" s="114"/>
    </row>
    <row r="7" spans="1:7" ht="18.75" customHeight="1" x14ac:dyDescent="0.3">
      <c r="A7" s="115" t="s">
        <v>247</v>
      </c>
      <c r="B7" s="115"/>
      <c r="C7" s="115"/>
      <c r="D7" s="115"/>
      <c r="E7" s="115"/>
      <c r="F7" s="115"/>
      <c r="G7" s="115"/>
    </row>
    <row r="8" spans="1:7" ht="18.75" x14ac:dyDescent="0.3">
      <c r="A8" s="2"/>
      <c r="E8" s="3" t="s">
        <v>1</v>
      </c>
    </row>
    <row r="9" spans="1:7" ht="18.75" x14ac:dyDescent="0.3">
      <c r="A9" s="2"/>
      <c r="G9" t="s">
        <v>1</v>
      </c>
    </row>
    <row r="10" spans="1:7" ht="75" x14ac:dyDescent="0.2">
      <c r="A10" s="4" t="s">
        <v>213</v>
      </c>
      <c r="B10" s="4" t="s">
        <v>104</v>
      </c>
      <c r="C10" s="40">
        <v>2022</v>
      </c>
      <c r="D10" s="40" t="s">
        <v>70</v>
      </c>
      <c r="E10" s="40" t="s">
        <v>76</v>
      </c>
      <c r="F10" s="38">
        <v>2023</v>
      </c>
      <c r="G10" s="38">
        <v>2024</v>
      </c>
    </row>
    <row r="11" spans="1:7" ht="56.25" x14ac:dyDescent="0.2">
      <c r="A11" s="4" t="s">
        <v>2</v>
      </c>
      <c r="B11" s="5" t="s">
        <v>3</v>
      </c>
      <c r="C11" s="39">
        <f>C12</f>
        <v>0</v>
      </c>
      <c r="D11" s="39">
        <f>D12</f>
        <v>-3345734</v>
      </c>
      <c r="E11" s="39">
        <f>E12</f>
        <v>-3821534</v>
      </c>
      <c r="F11" s="39">
        <f>F12</f>
        <v>0</v>
      </c>
      <c r="G11" s="39">
        <f>G12</f>
        <v>0</v>
      </c>
    </row>
    <row r="12" spans="1:7" ht="37.5" x14ac:dyDescent="0.2">
      <c r="A12" s="6" t="s">
        <v>4</v>
      </c>
      <c r="B12" s="7" t="s">
        <v>5</v>
      </c>
      <c r="C12" s="39">
        <f>C13+C17</f>
        <v>0</v>
      </c>
      <c r="D12" s="39">
        <f>D13+D17</f>
        <v>-3345734</v>
      </c>
      <c r="E12" s="39">
        <f>E13+E17</f>
        <v>-3821534</v>
      </c>
      <c r="F12" s="39">
        <f>F13+F17</f>
        <v>0</v>
      </c>
      <c r="G12" s="39">
        <f>G13+G17</f>
        <v>0</v>
      </c>
    </row>
    <row r="13" spans="1:7" ht="18.75" x14ac:dyDescent="0.2">
      <c r="A13" s="6" t="s">
        <v>6</v>
      </c>
      <c r="B13" s="7" t="s">
        <v>7</v>
      </c>
      <c r="C13" s="39">
        <f t="shared" ref="C13:G15" si="0">C14</f>
        <v>-13787910</v>
      </c>
      <c r="D13" s="39">
        <f t="shared" si="0"/>
        <v>-13219500</v>
      </c>
      <c r="E13" s="39">
        <f t="shared" si="0"/>
        <v>-13695300</v>
      </c>
      <c r="F13" s="39">
        <f t="shared" si="0"/>
        <v>-13219500</v>
      </c>
      <c r="G13" s="39">
        <f t="shared" si="0"/>
        <v>-13695300</v>
      </c>
    </row>
    <row r="14" spans="1:7" ht="37.5" x14ac:dyDescent="0.2">
      <c r="A14" s="6" t="s">
        <v>8</v>
      </c>
      <c r="B14" s="7" t="s">
        <v>9</v>
      </c>
      <c r="C14" s="39">
        <f t="shared" si="0"/>
        <v>-13787910</v>
      </c>
      <c r="D14" s="39">
        <f t="shared" si="0"/>
        <v>-13219500</v>
      </c>
      <c r="E14" s="39">
        <f t="shared" si="0"/>
        <v>-13695300</v>
      </c>
      <c r="F14" s="39">
        <f t="shared" si="0"/>
        <v>-13219500</v>
      </c>
      <c r="G14" s="39">
        <f t="shared" si="0"/>
        <v>-13695300</v>
      </c>
    </row>
    <row r="15" spans="1:7" ht="37.5" x14ac:dyDescent="0.2">
      <c r="A15" s="6" t="s">
        <v>10</v>
      </c>
      <c r="B15" s="7" t="s">
        <v>11</v>
      </c>
      <c r="C15" s="39">
        <f t="shared" si="0"/>
        <v>-13787910</v>
      </c>
      <c r="D15" s="39">
        <f t="shared" si="0"/>
        <v>-13219500</v>
      </c>
      <c r="E15" s="39">
        <f t="shared" si="0"/>
        <v>-13695300</v>
      </c>
      <c r="F15" s="39">
        <f t="shared" si="0"/>
        <v>-13219500</v>
      </c>
      <c r="G15" s="39">
        <f t="shared" si="0"/>
        <v>-13695300</v>
      </c>
    </row>
    <row r="16" spans="1:7" ht="37.5" x14ac:dyDescent="0.2">
      <c r="A16" s="6" t="s">
        <v>12</v>
      </c>
      <c r="B16" s="7" t="s">
        <v>13</v>
      </c>
      <c r="C16" s="39">
        <f>-Лист4!C11</f>
        <v>-13787910</v>
      </c>
      <c r="D16" s="39">
        <f>-Лист4!D11</f>
        <v>-13219500</v>
      </c>
      <c r="E16" s="39">
        <f>-Лист4!E11</f>
        <v>-13695300</v>
      </c>
      <c r="F16" s="39">
        <f>-Лист4!D11</f>
        <v>-13219500</v>
      </c>
      <c r="G16" s="39">
        <f>-Лист4!E11</f>
        <v>-13695300</v>
      </c>
    </row>
    <row r="17" spans="1:7" ht="18.75" x14ac:dyDescent="0.2">
      <c r="A17" s="6" t="s">
        <v>14</v>
      </c>
      <c r="B17" s="7" t="s">
        <v>15</v>
      </c>
      <c r="C17" s="39">
        <f t="shared" ref="C17:G19" si="1">C18</f>
        <v>13787910</v>
      </c>
      <c r="D17" s="39">
        <f t="shared" si="1"/>
        <v>9873766</v>
      </c>
      <c r="E17" s="39">
        <f t="shared" si="1"/>
        <v>9873766</v>
      </c>
      <c r="F17" s="39">
        <f t="shared" si="1"/>
        <v>13219500</v>
      </c>
      <c r="G17" s="39">
        <f t="shared" si="1"/>
        <v>13695300</v>
      </c>
    </row>
    <row r="18" spans="1:7" ht="37.5" x14ac:dyDescent="0.2">
      <c r="A18" s="6" t="s">
        <v>16</v>
      </c>
      <c r="B18" s="7" t="s">
        <v>17</v>
      </c>
      <c r="C18" s="39">
        <f t="shared" si="1"/>
        <v>13787910</v>
      </c>
      <c r="D18" s="39">
        <f t="shared" si="1"/>
        <v>9873766</v>
      </c>
      <c r="E18" s="39">
        <f t="shared" si="1"/>
        <v>9873766</v>
      </c>
      <c r="F18" s="39">
        <f t="shared" si="1"/>
        <v>13219500</v>
      </c>
      <c r="G18" s="39">
        <f t="shared" si="1"/>
        <v>13695300</v>
      </c>
    </row>
    <row r="19" spans="1:7" ht="37.5" x14ac:dyDescent="0.2">
      <c r="A19" s="6" t="s">
        <v>18</v>
      </c>
      <c r="B19" s="7" t="s">
        <v>19</v>
      </c>
      <c r="C19" s="39">
        <f t="shared" si="1"/>
        <v>13787910</v>
      </c>
      <c r="D19" s="39">
        <f t="shared" si="1"/>
        <v>9873766</v>
      </c>
      <c r="E19" s="39">
        <f t="shared" si="1"/>
        <v>9873766</v>
      </c>
      <c r="F19" s="39">
        <f t="shared" si="1"/>
        <v>13219500</v>
      </c>
      <c r="G19" s="39">
        <f t="shared" si="1"/>
        <v>13695300</v>
      </c>
    </row>
    <row r="20" spans="1:7" ht="37.5" x14ac:dyDescent="0.2">
      <c r="A20" s="6" t="s">
        <v>20</v>
      </c>
      <c r="B20" s="7" t="s">
        <v>21</v>
      </c>
      <c r="C20" s="39">
        <f>Лист3!C41</f>
        <v>13787910</v>
      </c>
      <c r="D20" s="39">
        <f>Лист3!D41</f>
        <v>9873766</v>
      </c>
      <c r="E20" s="39">
        <f>Лист3!E41</f>
        <v>9873766</v>
      </c>
      <c r="F20" s="39">
        <f>Лист3!F41</f>
        <v>13219500</v>
      </c>
      <c r="G20" s="39">
        <f>Лист3!G41</f>
        <v>13695300</v>
      </c>
    </row>
    <row r="21" spans="1:7" ht="18.75" x14ac:dyDescent="0.3">
      <c r="A21" s="8"/>
      <c r="B21" s="9"/>
      <c r="C21" s="10"/>
      <c r="D21" s="10"/>
      <c r="E21" s="10"/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3">
    <mergeCell ref="A6:G6"/>
    <mergeCell ref="A7:G7"/>
    <mergeCell ref="C3:F3"/>
  </mergeCells>
  <phoneticPr fontId="9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zoomScale="77" zoomScaleNormal="77" workbookViewId="0">
      <selection activeCell="F6" sqref="F6"/>
    </sheetView>
  </sheetViews>
  <sheetFormatPr defaultRowHeight="12.75" x14ac:dyDescent="0.2"/>
  <cols>
    <col min="1" max="1" width="11.140625" customWidth="1"/>
    <col min="2" max="2" width="76.7109375" customWidth="1"/>
    <col min="3" max="3" width="19.42578125" customWidth="1"/>
    <col min="4" max="4" width="16" hidden="1" customWidth="1"/>
    <col min="5" max="5" width="15.85546875" hidden="1" customWidth="1"/>
    <col min="6" max="6" width="18.85546875" customWidth="1"/>
    <col min="7" max="7" width="19.5703125" customWidth="1"/>
  </cols>
  <sheetData>
    <row r="1" spans="1:7" ht="18.75" x14ac:dyDescent="0.3">
      <c r="B1" s="1" t="s">
        <v>22</v>
      </c>
      <c r="C1" s="1" t="s">
        <v>23</v>
      </c>
      <c r="D1" s="1"/>
      <c r="E1" s="1"/>
    </row>
    <row r="2" spans="1:7" ht="18.75" x14ac:dyDescent="0.3">
      <c r="B2" s="1" t="s">
        <v>24</v>
      </c>
      <c r="C2" s="1" t="s">
        <v>103</v>
      </c>
      <c r="D2" s="1"/>
      <c r="E2" s="1"/>
    </row>
    <row r="3" spans="1:7" ht="18.75" x14ac:dyDescent="0.3">
      <c r="B3" s="1" t="s">
        <v>25</v>
      </c>
      <c r="C3" s="1" t="s">
        <v>240</v>
      </c>
      <c r="D3" s="1"/>
      <c r="E3" s="1"/>
    </row>
    <row r="4" spans="1:7" ht="18.75" x14ac:dyDescent="0.3">
      <c r="A4" s="13"/>
      <c r="B4" s="1" t="s">
        <v>26</v>
      </c>
      <c r="C4" s="1" t="s">
        <v>241</v>
      </c>
      <c r="D4" s="100"/>
      <c r="E4" s="100"/>
      <c r="F4" s="99"/>
    </row>
    <row r="5" spans="1:7" ht="18.75" x14ac:dyDescent="0.3">
      <c r="C5" s="109" t="s">
        <v>242</v>
      </c>
      <c r="D5" s="14"/>
      <c r="E5" s="14"/>
    </row>
    <row r="6" spans="1:7" ht="18.75" x14ac:dyDescent="0.3">
      <c r="C6" s="111" t="s">
        <v>249</v>
      </c>
      <c r="D6" s="110"/>
      <c r="E6" s="110"/>
      <c r="F6" s="41"/>
    </row>
    <row r="7" spans="1:7" ht="45.75" customHeight="1" x14ac:dyDescent="0.3">
      <c r="A7" s="114" t="s">
        <v>246</v>
      </c>
      <c r="B7" s="114"/>
      <c r="C7" s="114"/>
      <c r="D7" s="114"/>
      <c r="E7" s="114"/>
      <c r="F7" s="114"/>
      <c r="G7" s="114"/>
    </row>
    <row r="8" spans="1:7" ht="37.5" customHeight="1" x14ac:dyDescent="0.2">
      <c r="A8" s="118" t="s">
        <v>83</v>
      </c>
      <c r="B8" s="118"/>
      <c r="C8" s="118"/>
      <c r="D8" s="118"/>
      <c r="E8" s="118"/>
      <c r="F8" s="118"/>
      <c r="G8" s="118"/>
    </row>
    <row r="9" spans="1:7" ht="18.75" x14ac:dyDescent="0.2">
      <c r="A9" s="14"/>
      <c r="B9" s="14"/>
      <c r="C9" s="15"/>
      <c r="D9" s="15"/>
      <c r="E9" s="16" t="s">
        <v>1</v>
      </c>
    </row>
    <row r="10" spans="1:7" ht="15.75" x14ac:dyDescent="0.2">
      <c r="A10" s="14"/>
      <c r="B10" s="14"/>
      <c r="C10" s="15"/>
      <c r="D10" s="15"/>
      <c r="E10" s="15"/>
    </row>
    <row r="11" spans="1:7" ht="18.75" x14ac:dyDescent="0.3">
      <c r="A11" s="17" t="s">
        <v>74</v>
      </c>
      <c r="B11" s="18" t="s">
        <v>75</v>
      </c>
      <c r="C11" s="4">
        <v>2022</v>
      </c>
      <c r="D11" s="4" t="s">
        <v>80</v>
      </c>
      <c r="E11" s="4" t="s">
        <v>81</v>
      </c>
      <c r="F11" s="37">
        <v>2023</v>
      </c>
      <c r="G11" s="37">
        <v>2024</v>
      </c>
    </row>
    <row r="12" spans="1:7" ht="18.75" x14ac:dyDescent="0.3">
      <c r="A12" s="19" t="s">
        <v>39</v>
      </c>
      <c r="B12" s="20" t="s">
        <v>40</v>
      </c>
      <c r="C12" s="81">
        <f>C13+C14+C15+C19+C20+C22+C21</f>
        <v>4966441</v>
      </c>
      <c r="D12" s="81">
        <f>D13+D14+D15+D19</f>
        <v>4744866</v>
      </c>
      <c r="E12" s="81">
        <f>E13+E14+E15+E19</f>
        <v>4744866</v>
      </c>
      <c r="F12" s="81">
        <f>F13+F14+F15+F19+F21</f>
        <v>4963700</v>
      </c>
      <c r="G12" s="81">
        <f>G13+G14+G15+G19+G21</f>
        <v>4963700</v>
      </c>
    </row>
    <row r="13" spans="1:7" ht="37.5" x14ac:dyDescent="0.3">
      <c r="A13" s="21" t="s">
        <v>41</v>
      </c>
      <c r="B13" s="22" t="s">
        <v>204</v>
      </c>
      <c r="C13" s="82">
        <v>1208400</v>
      </c>
      <c r="D13" s="82">
        <v>1171000</v>
      </c>
      <c r="E13" s="82">
        <v>1171000</v>
      </c>
      <c r="F13" s="82">
        <v>1208400</v>
      </c>
      <c r="G13" s="82">
        <v>1208400</v>
      </c>
    </row>
    <row r="14" spans="1:7" ht="56.25" x14ac:dyDescent="0.3">
      <c r="A14" s="21" t="s">
        <v>64</v>
      </c>
      <c r="B14" s="22" t="s">
        <v>206</v>
      </c>
      <c r="C14" s="82"/>
      <c r="D14" s="82"/>
      <c r="E14" s="82"/>
      <c r="F14" s="82"/>
      <c r="G14" s="82"/>
    </row>
    <row r="15" spans="1:7" ht="56.25" x14ac:dyDescent="0.3">
      <c r="A15" s="21" t="s">
        <v>42</v>
      </c>
      <c r="B15" s="22" t="s">
        <v>205</v>
      </c>
      <c r="C15" s="82">
        <v>3694141</v>
      </c>
      <c r="D15" s="82">
        <v>3526945</v>
      </c>
      <c r="E15" s="82">
        <v>3526945</v>
      </c>
      <c r="F15" s="82">
        <v>3691400</v>
      </c>
      <c r="G15" s="82">
        <v>3691400</v>
      </c>
    </row>
    <row r="16" spans="1:7" ht="18.75" hidden="1" x14ac:dyDescent="0.3">
      <c r="A16" s="21" t="s">
        <v>65</v>
      </c>
      <c r="B16" s="23" t="s">
        <v>43</v>
      </c>
      <c r="C16" s="82"/>
      <c r="D16" s="82"/>
      <c r="E16" s="82"/>
      <c r="F16" s="82"/>
      <c r="G16" s="82"/>
    </row>
    <row r="17" spans="1:7" ht="18.75" hidden="1" x14ac:dyDescent="0.3">
      <c r="A17" s="19" t="s">
        <v>44</v>
      </c>
      <c r="B17" s="20" t="s">
        <v>45</v>
      </c>
      <c r="C17" s="81"/>
      <c r="D17" s="81"/>
      <c r="E17" s="81"/>
      <c r="F17" s="82"/>
      <c r="G17" s="82"/>
    </row>
    <row r="18" spans="1:7" ht="18.75" hidden="1" x14ac:dyDescent="0.3">
      <c r="A18" s="21" t="s">
        <v>46</v>
      </c>
      <c r="B18" s="23" t="s">
        <v>47</v>
      </c>
      <c r="C18" s="82"/>
      <c r="D18" s="82"/>
      <c r="E18" s="82"/>
      <c r="F18" s="82"/>
      <c r="G18" s="82"/>
    </row>
    <row r="19" spans="1:7" ht="56.25" x14ac:dyDescent="0.3">
      <c r="A19" s="21" t="s">
        <v>165</v>
      </c>
      <c r="B19" s="23" t="s">
        <v>166</v>
      </c>
      <c r="C19" s="82">
        <v>59900</v>
      </c>
      <c r="D19" s="82">
        <v>46921</v>
      </c>
      <c r="E19" s="82">
        <v>46921</v>
      </c>
      <c r="F19" s="82">
        <v>59900</v>
      </c>
      <c r="G19" s="82">
        <v>59900</v>
      </c>
    </row>
    <row r="20" spans="1:7" ht="18.75" x14ac:dyDescent="0.3">
      <c r="A20" s="21" t="s">
        <v>198</v>
      </c>
      <c r="B20" s="23" t="s">
        <v>199</v>
      </c>
      <c r="C20" s="82">
        <v>0</v>
      </c>
      <c r="D20" s="82"/>
      <c r="E20" s="82"/>
      <c r="F20" s="82">
        <v>0</v>
      </c>
      <c r="G20" s="82">
        <v>0</v>
      </c>
    </row>
    <row r="21" spans="1:7" ht="18.75" x14ac:dyDescent="0.3">
      <c r="A21" s="21" t="s">
        <v>65</v>
      </c>
      <c r="B21" s="23" t="s">
        <v>43</v>
      </c>
      <c r="C21" s="82">
        <v>4000</v>
      </c>
      <c r="D21" s="82"/>
      <c r="E21" s="82"/>
      <c r="F21" s="82">
        <v>4000</v>
      </c>
      <c r="G21" s="82">
        <v>4000</v>
      </c>
    </row>
    <row r="22" spans="1:7" ht="18.75" x14ac:dyDescent="0.3">
      <c r="A22" s="21" t="s">
        <v>239</v>
      </c>
      <c r="B22" s="23" t="s">
        <v>238</v>
      </c>
      <c r="C22" s="82">
        <v>0</v>
      </c>
      <c r="D22" s="82"/>
      <c r="E22" s="82"/>
      <c r="F22" s="82"/>
      <c r="G22" s="82"/>
    </row>
    <row r="23" spans="1:7" s="36" customFormat="1" ht="18.75" x14ac:dyDescent="0.3">
      <c r="A23" s="35" t="s">
        <v>44</v>
      </c>
      <c r="B23" s="25" t="s">
        <v>45</v>
      </c>
      <c r="C23" s="81">
        <f>C24</f>
        <v>263850</v>
      </c>
      <c r="D23" s="81">
        <f>D24</f>
        <v>224900</v>
      </c>
      <c r="E23" s="81">
        <f>E24</f>
        <v>224900</v>
      </c>
      <c r="F23" s="81">
        <f>F24</f>
        <v>272500</v>
      </c>
      <c r="G23" s="81">
        <f>G24</f>
        <v>282200</v>
      </c>
    </row>
    <row r="24" spans="1:7" s="33" customFormat="1" ht="18.75" x14ac:dyDescent="0.3">
      <c r="A24" s="21" t="s">
        <v>46</v>
      </c>
      <c r="B24" s="34" t="s">
        <v>47</v>
      </c>
      <c r="C24" s="82">
        <v>263850</v>
      </c>
      <c r="D24" s="82">
        <v>224900</v>
      </c>
      <c r="E24" s="82">
        <v>224900</v>
      </c>
      <c r="F24" s="82">
        <v>272500</v>
      </c>
      <c r="G24" s="82">
        <v>282200</v>
      </c>
    </row>
    <row r="25" spans="1:7" ht="37.5" x14ac:dyDescent="0.3">
      <c r="A25" s="19" t="s">
        <v>48</v>
      </c>
      <c r="B25" s="24" t="s">
        <v>49</v>
      </c>
      <c r="C25" s="83">
        <f>C26+C27+C28</f>
        <v>127000</v>
      </c>
      <c r="D25" s="83">
        <f>D26+D27</f>
        <v>0</v>
      </c>
      <c r="E25" s="83">
        <f>E26+E27</f>
        <v>0</v>
      </c>
      <c r="F25" s="83">
        <f>F26+F27+F28</f>
        <v>127000</v>
      </c>
      <c r="G25" s="83">
        <f>G26+G27+G28</f>
        <v>127000</v>
      </c>
    </row>
    <row r="26" spans="1:7" ht="18.75" x14ac:dyDescent="0.3">
      <c r="A26" s="29" t="s">
        <v>71</v>
      </c>
      <c r="B26" s="32" t="s">
        <v>72</v>
      </c>
      <c r="C26" s="84">
        <v>0</v>
      </c>
      <c r="D26" s="84"/>
      <c r="E26" s="84"/>
      <c r="F26" s="82">
        <v>0</v>
      </c>
      <c r="G26" s="82">
        <v>0</v>
      </c>
    </row>
    <row r="27" spans="1:7" ht="18.75" x14ac:dyDescent="0.3">
      <c r="A27" s="21" t="s">
        <v>50</v>
      </c>
      <c r="B27" s="23" t="s">
        <v>51</v>
      </c>
      <c r="C27" s="84">
        <v>117000</v>
      </c>
      <c r="D27" s="84"/>
      <c r="E27" s="84"/>
      <c r="F27" s="82">
        <v>117000</v>
      </c>
      <c r="G27" s="82">
        <v>117000</v>
      </c>
    </row>
    <row r="28" spans="1:7" ht="37.5" x14ac:dyDescent="0.3">
      <c r="A28" s="21" t="s">
        <v>89</v>
      </c>
      <c r="B28" s="23" t="s">
        <v>88</v>
      </c>
      <c r="C28" s="84">
        <v>10000</v>
      </c>
      <c r="D28" s="84"/>
      <c r="E28" s="84"/>
      <c r="F28" s="82">
        <v>10000</v>
      </c>
      <c r="G28" s="82">
        <v>10000</v>
      </c>
    </row>
    <row r="29" spans="1:7" ht="18.75" x14ac:dyDescent="0.3">
      <c r="A29" s="19" t="s">
        <v>68</v>
      </c>
      <c r="B29" s="20" t="s">
        <v>66</v>
      </c>
      <c r="C29" s="83">
        <f>C30+C31</f>
        <v>1365000</v>
      </c>
      <c r="D29" s="83">
        <f>D30+D31</f>
        <v>0</v>
      </c>
      <c r="E29" s="83">
        <f>E30+E31</f>
        <v>0</v>
      </c>
      <c r="F29" s="83">
        <f>F30+F31</f>
        <v>1399000</v>
      </c>
      <c r="G29" s="83">
        <f>G30+G31</f>
        <v>1791000</v>
      </c>
    </row>
    <row r="30" spans="1:7" s="31" customFormat="1" ht="18.75" x14ac:dyDescent="0.3">
      <c r="A30" s="42" t="s">
        <v>73</v>
      </c>
      <c r="B30" s="43" t="s">
        <v>101</v>
      </c>
      <c r="C30" s="85">
        <v>1365000</v>
      </c>
      <c r="D30" s="85"/>
      <c r="E30" s="85"/>
      <c r="F30" s="85">
        <v>1399000</v>
      </c>
      <c r="G30" s="85">
        <v>1428000</v>
      </c>
    </row>
    <row r="31" spans="1:7" ht="18.75" x14ac:dyDescent="0.3">
      <c r="A31" s="29" t="s">
        <v>69</v>
      </c>
      <c r="B31" s="30" t="s">
        <v>67</v>
      </c>
      <c r="C31" s="84">
        <v>0</v>
      </c>
      <c r="D31" s="84"/>
      <c r="E31" s="84"/>
      <c r="F31" s="82">
        <v>0</v>
      </c>
      <c r="G31" s="82">
        <v>363000</v>
      </c>
    </row>
    <row r="32" spans="1:7" ht="18.75" x14ac:dyDescent="0.3">
      <c r="A32" s="19" t="s">
        <v>52</v>
      </c>
      <c r="B32" s="20" t="s">
        <v>53</v>
      </c>
      <c r="C32" s="83">
        <f>C33+C35+C36</f>
        <v>1673579</v>
      </c>
      <c r="D32" s="83">
        <f>D33+D35+D36</f>
        <v>0</v>
      </c>
      <c r="E32" s="83">
        <f>E33+E35+E36</f>
        <v>0</v>
      </c>
      <c r="F32" s="83">
        <f>F33+F35+F36</f>
        <v>1065260</v>
      </c>
      <c r="G32" s="83">
        <f>G33+G35+G36</f>
        <v>1139360</v>
      </c>
    </row>
    <row r="33" spans="1:7" ht="18.75" x14ac:dyDescent="0.3">
      <c r="A33" s="29" t="s">
        <v>86</v>
      </c>
      <c r="B33" s="30" t="s">
        <v>87</v>
      </c>
      <c r="C33" s="83">
        <v>45000</v>
      </c>
      <c r="D33" s="83"/>
      <c r="E33" s="83"/>
      <c r="F33" s="83">
        <v>45000</v>
      </c>
      <c r="G33" s="83">
        <v>45000</v>
      </c>
    </row>
    <row r="34" spans="1:7" ht="18.75" x14ac:dyDescent="0.3">
      <c r="A34" s="29" t="s">
        <v>84</v>
      </c>
      <c r="B34" s="30" t="s">
        <v>85</v>
      </c>
      <c r="C34" s="84">
        <v>0</v>
      </c>
      <c r="D34" s="83"/>
      <c r="E34" s="83"/>
      <c r="F34" s="82">
        <v>0</v>
      </c>
      <c r="G34" s="82">
        <v>0</v>
      </c>
    </row>
    <row r="35" spans="1:7" ht="18.75" x14ac:dyDescent="0.3">
      <c r="A35" s="29" t="s">
        <v>54</v>
      </c>
      <c r="B35" s="30" t="s">
        <v>55</v>
      </c>
      <c r="C35" s="84">
        <v>1628579</v>
      </c>
      <c r="D35" s="84"/>
      <c r="E35" s="84"/>
      <c r="F35" s="82">
        <v>1020260</v>
      </c>
      <c r="G35" s="82">
        <v>1094360</v>
      </c>
    </row>
    <row r="36" spans="1:7" ht="18.75" x14ac:dyDescent="0.3">
      <c r="A36" s="29" t="s">
        <v>69</v>
      </c>
      <c r="B36" s="30" t="s">
        <v>67</v>
      </c>
      <c r="C36" s="84">
        <v>0</v>
      </c>
      <c r="D36" s="84"/>
      <c r="E36" s="84"/>
      <c r="F36" s="82">
        <v>0</v>
      </c>
      <c r="G36" s="82">
        <v>0</v>
      </c>
    </row>
    <row r="37" spans="1:7" ht="18.75" x14ac:dyDescent="0.3">
      <c r="A37" s="44" t="s">
        <v>56</v>
      </c>
      <c r="B37" s="45" t="s">
        <v>102</v>
      </c>
      <c r="C37" s="86">
        <f>C38</f>
        <v>5362040</v>
      </c>
      <c r="D37" s="86">
        <v>4854000</v>
      </c>
      <c r="E37" s="86">
        <v>4854000</v>
      </c>
      <c r="F37" s="86">
        <v>5362040</v>
      </c>
      <c r="G37" s="86">
        <v>5362040</v>
      </c>
    </row>
    <row r="38" spans="1:7" ht="18.75" x14ac:dyDescent="0.3">
      <c r="A38" s="21" t="s">
        <v>57</v>
      </c>
      <c r="B38" s="23" t="s">
        <v>58</v>
      </c>
      <c r="C38" s="84">
        <v>5362040</v>
      </c>
      <c r="D38" s="84">
        <v>4854000</v>
      </c>
      <c r="E38" s="84">
        <v>4854000</v>
      </c>
      <c r="F38" s="84">
        <v>4606980</v>
      </c>
      <c r="G38" s="84">
        <v>4606980</v>
      </c>
    </row>
    <row r="39" spans="1:7" ht="18.75" x14ac:dyDescent="0.3">
      <c r="A39" s="19" t="s">
        <v>59</v>
      </c>
      <c r="B39" s="26" t="s">
        <v>60</v>
      </c>
      <c r="C39" s="83">
        <f>C40</f>
        <v>30000</v>
      </c>
      <c r="D39" s="83">
        <f>D40</f>
        <v>50000</v>
      </c>
      <c r="E39" s="83">
        <f>E40</f>
        <v>50000</v>
      </c>
      <c r="F39" s="83">
        <f>F40</f>
        <v>30000</v>
      </c>
      <c r="G39" s="83">
        <f>G40</f>
        <v>30000</v>
      </c>
    </row>
    <row r="40" spans="1:7" ht="18.75" x14ac:dyDescent="0.3">
      <c r="A40" s="21" t="s">
        <v>61</v>
      </c>
      <c r="B40" s="27" t="s">
        <v>62</v>
      </c>
      <c r="C40" s="84">
        <v>30000</v>
      </c>
      <c r="D40" s="84">
        <v>50000</v>
      </c>
      <c r="E40" s="84">
        <v>50000</v>
      </c>
      <c r="F40" s="84">
        <v>30000</v>
      </c>
      <c r="G40" s="84">
        <v>30000</v>
      </c>
    </row>
    <row r="41" spans="1:7" ht="18.75" x14ac:dyDescent="0.3">
      <c r="A41" s="28"/>
      <c r="B41" s="25" t="s">
        <v>63</v>
      </c>
      <c r="C41" s="83">
        <f>C12+C23+C25+C29+C32+C37+C39</f>
        <v>13787910</v>
      </c>
      <c r="D41" s="83">
        <f>D12+D23+D25+D29+D32+D37+D39</f>
        <v>9873766</v>
      </c>
      <c r="E41" s="83">
        <f>E12+E23+E25+E29+E32+E37+E39</f>
        <v>9873766</v>
      </c>
      <c r="F41" s="83">
        <f>F12+F23+F25+F29+F32+F37+F39</f>
        <v>13219500</v>
      </c>
      <c r="G41" s="83">
        <f>G12+G23+G25+G29+G32+G37+G39</f>
        <v>13695300</v>
      </c>
    </row>
  </sheetData>
  <mergeCells count="2">
    <mergeCell ref="A7:G7"/>
    <mergeCell ref="A8:G8"/>
  </mergeCells>
  <phoneticPr fontId="9" type="noConversion"/>
  <pageMargins left="0.59055118110236227" right="0" top="0.59055118110236227" bottom="0.19685039370078741" header="0" footer="0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workbookViewId="0">
      <selection activeCell="A9" sqref="A9"/>
    </sheetView>
  </sheetViews>
  <sheetFormatPr defaultRowHeight="12.75" x14ac:dyDescent="0.2"/>
  <cols>
    <col min="1" max="1" width="55.42578125" customWidth="1"/>
    <col min="2" max="2" width="21.7109375" customWidth="1"/>
    <col min="3" max="3" width="14.42578125" customWidth="1"/>
    <col min="4" max="4" width="14" customWidth="1"/>
    <col min="5" max="5" width="15" customWidth="1"/>
  </cols>
  <sheetData>
    <row r="1" spans="1:5" x14ac:dyDescent="0.2">
      <c r="A1" s="41"/>
      <c r="B1" s="41"/>
      <c r="C1" s="41"/>
      <c r="D1" s="41"/>
      <c r="E1" s="46" t="s">
        <v>164</v>
      </c>
    </row>
    <row r="2" spans="1:5" x14ac:dyDescent="0.2">
      <c r="A2" s="41"/>
      <c r="B2" s="41"/>
      <c r="C2" s="41"/>
      <c r="D2" s="41"/>
      <c r="E2" s="46" t="s">
        <v>103</v>
      </c>
    </row>
    <row r="3" spans="1:5" ht="38.25" customHeight="1" x14ac:dyDescent="0.2">
      <c r="A3" s="41"/>
      <c r="B3" s="41"/>
      <c r="C3" s="41"/>
      <c r="D3" s="121" t="s">
        <v>244</v>
      </c>
      <c r="E3" s="122"/>
    </row>
    <row r="4" spans="1:5" x14ac:dyDescent="0.2">
      <c r="A4" s="41"/>
      <c r="B4" s="41"/>
      <c r="C4" s="41"/>
      <c r="D4" s="120" t="s">
        <v>249</v>
      </c>
      <c r="E4" s="120"/>
    </row>
    <row r="5" spans="1:5" x14ac:dyDescent="0.2">
      <c r="A5" s="41"/>
      <c r="B5" s="41"/>
      <c r="C5" s="41"/>
      <c r="D5" s="41"/>
      <c r="E5" s="41"/>
    </row>
    <row r="6" spans="1:5" ht="29.25" customHeight="1" x14ac:dyDescent="0.2">
      <c r="A6" s="119" t="s">
        <v>245</v>
      </c>
      <c r="B6" s="119"/>
      <c r="C6" s="119"/>
      <c r="D6" s="119"/>
      <c r="E6" s="119"/>
    </row>
    <row r="7" spans="1:5" x14ac:dyDescent="0.2">
      <c r="A7" s="41"/>
      <c r="B7" s="41"/>
      <c r="C7" s="41"/>
      <c r="D7" s="41"/>
      <c r="E7" s="41"/>
    </row>
    <row r="8" spans="1:5" ht="13.5" thickBot="1" x14ac:dyDescent="0.25">
      <c r="A8" s="41"/>
      <c r="B8" s="41"/>
      <c r="C8" s="41"/>
      <c r="D8" s="41"/>
      <c r="E8" s="47" t="s">
        <v>1</v>
      </c>
    </row>
    <row r="9" spans="1:5" ht="47.25" customHeight="1" x14ac:dyDescent="0.2">
      <c r="A9" s="48" t="s">
        <v>104</v>
      </c>
      <c r="B9" s="49" t="s">
        <v>105</v>
      </c>
      <c r="C9" s="49">
        <v>2022</v>
      </c>
      <c r="D9" s="49">
        <v>2023</v>
      </c>
      <c r="E9" s="50">
        <v>2024</v>
      </c>
    </row>
    <row r="10" spans="1:5" x14ac:dyDescent="0.2">
      <c r="A10" s="51" t="s">
        <v>106</v>
      </c>
      <c r="B10" s="52" t="s">
        <v>107</v>
      </c>
      <c r="C10" s="52" t="s">
        <v>108</v>
      </c>
      <c r="D10" s="52" t="s">
        <v>108</v>
      </c>
      <c r="E10" s="53" t="s">
        <v>108</v>
      </c>
    </row>
    <row r="11" spans="1:5" ht="25.5" customHeight="1" x14ac:dyDescent="0.2">
      <c r="A11" s="54" t="s">
        <v>109</v>
      </c>
      <c r="B11" s="55" t="s">
        <v>110</v>
      </c>
      <c r="C11" s="56">
        <f>C12+C58</f>
        <v>13787910</v>
      </c>
      <c r="D11" s="56">
        <f>D12+D58</f>
        <v>13219500</v>
      </c>
      <c r="E11" s="56">
        <f>E12+E58</f>
        <v>13695300</v>
      </c>
    </row>
    <row r="12" spans="1:5" ht="26.25" customHeight="1" x14ac:dyDescent="0.2">
      <c r="A12" s="58" t="s">
        <v>27</v>
      </c>
      <c r="B12" s="59" t="s">
        <v>111</v>
      </c>
      <c r="C12" s="56">
        <f>C13+C19+C29+C40+C51+C55</f>
        <v>8639000</v>
      </c>
      <c r="D12" s="56">
        <f>D13+D19+D29+D40+D51</f>
        <v>9174000</v>
      </c>
      <c r="E12" s="56">
        <f>E13+E19+E29+E40+E51</f>
        <v>9388000</v>
      </c>
    </row>
    <row r="13" spans="1:5" ht="18" customHeight="1" x14ac:dyDescent="0.2">
      <c r="A13" s="58" t="s">
        <v>28</v>
      </c>
      <c r="B13" s="59" t="s">
        <v>112</v>
      </c>
      <c r="C13" s="56">
        <f>C14</f>
        <v>3816000</v>
      </c>
      <c r="D13" s="56">
        <f t="shared" ref="D13:E15" si="0">D14</f>
        <v>3931000</v>
      </c>
      <c r="E13" s="56">
        <f t="shared" si="0"/>
        <v>4065000</v>
      </c>
    </row>
    <row r="14" spans="1:5" ht="18.75" customHeight="1" x14ac:dyDescent="0.2">
      <c r="A14" s="58" t="s">
        <v>29</v>
      </c>
      <c r="B14" s="59" t="s">
        <v>113</v>
      </c>
      <c r="C14" s="56">
        <f>C15+C17</f>
        <v>3816000</v>
      </c>
      <c r="D14" s="56">
        <f>D15+D17</f>
        <v>3931000</v>
      </c>
      <c r="E14" s="56">
        <f>E15+E17</f>
        <v>4065000</v>
      </c>
    </row>
    <row r="15" spans="1:5" ht="47.25" customHeight="1" x14ac:dyDescent="0.2">
      <c r="A15" s="58" t="s">
        <v>114</v>
      </c>
      <c r="B15" s="59" t="s">
        <v>115</v>
      </c>
      <c r="C15" s="56">
        <f>C16</f>
        <v>3750000</v>
      </c>
      <c r="D15" s="56">
        <f t="shared" si="0"/>
        <v>3863000</v>
      </c>
      <c r="E15" s="56">
        <f t="shared" si="0"/>
        <v>3994000</v>
      </c>
    </row>
    <row r="16" spans="1:5" ht="47.25" customHeight="1" x14ac:dyDescent="0.2">
      <c r="A16" s="58" t="s">
        <v>114</v>
      </c>
      <c r="B16" s="59" t="s">
        <v>116</v>
      </c>
      <c r="C16" s="56">
        <v>3750000</v>
      </c>
      <c r="D16" s="56">
        <v>3863000</v>
      </c>
      <c r="E16" s="57">
        <v>3994000</v>
      </c>
    </row>
    <row r="17" spans="1:5" ht="47.25" customHeight="1" x14ac:dyDescent="0.2">
      <c r="A17" s="93" t="s">
        <v>207</v>
      </c>
      <c r="B17" s="94" t="s">
        <v>208</v>
      </c>
      <c r="C17" s="63">
        <f>C18</f>
        <v>66000</v>
      </c>
      <c r="D17" s="63">
        <f>D18</f>
        <v>68000</v>
      </c>
      <c r="E17" s="63">
        <f>E18</f>
        <v>71000</v>
      </c>
    </row>
    <row r="18" spans="1:5" ht="47.25" customHeight="1" x14ac:dyDescent="0.2">
      <c r="A18" s="92" t="s">
        <v>207</v>
      </c>
      <c r="B18" s="90" t="s">
        <v>209</v>
      </c>
      <c r="C18" s="65">
        <v>66000</v>
      </c>
      <c r="D18" s="65">
        <v>68000</v>
      </c>
      <c r="E18" s="65">
        <v>71000</v>
      </c>
    </row>
    <row r="19" spans="1:5" ht="27.75" customHeight="1" x14ac:dyDescent="0.2">
      <c r="A19" s="58" t="s">
        <v>117</v>
      </c>
      <c r="B19" s="59" t="s">
        <v>118</v>
      </c>
      <c r="C19" s="56">
        <f>C20</f>
        <v>1365000</v>
      </c>
      <c r="D19" s="56">
        <f>D20</f>
        <v>1399000</v>
      </c>
      <c r="E19" s="56">
        <f>E20</f>
        <v>1428000</v>
      </c>
    </row>
    <row r="20" spans="1:5" ht="27" customHeight="1" x14ac:dyDescent="0.2">
      <c r="A20" s="58" t="s">
        <v>77</v>
      </c>
      <c r="B20" s="59" t="s">
        <v>119</v>
      </c>
      <c r="C20" s="56">
        <f>C21+C23+C25+C27</f>
        <v>1365000</v>
      </c>
      <c r="D20" s="56">
        <f>D21+D23+D25+D27</f>
        <v>1399000</v>
      </c>
      <c r="E20" s="56">
        <f>E21+E23+E25+E27</f>
        <v>1428000</v>
      </c>
    </row>
    <row r="21" spans="1:5" ht="49.5" customHeight="1" x14ac:dyDescent="0.2">
      <c r="A21" s="73" t="s">
        <v>90</v>
      </c>
      <c r="B21" s="71" t="s">
        <v>120</v>
      </c>
      <c r="C21" s="63">
        <f>C22</f>
        <v>617000</v>
      </c>
      <c r="D21" s="63">
        <f>D22</f>
        <v>626000</v>
      </c>
      <c r="E21" s="63">
        <f>E22</f>
        <v>629000</v>
      </c>
    </row>
    <row r="22" spans="1:5" ht="66.599999999999994" customHeight="1" x14ac:dyDescent="0.2">
      <c r="A22" s="77" t="s">
        <v>195</v>
      </c>
      <c r="B22" s="72" t="s">
        <v>196</v>
      </c>
      <c r="C22" s="65">
        <v>617000</v>
      </c>
      <c r="D22" s="65">
        <v>626000</v>
      </c>
      <c r="E22" s="65">
        <v>629000</v>
      </c>
    </row>
    <row r="23" spans="1:5" ht="59.25" customHeight="1" x14ac:dyDescent="0.2">
      <c r="A23" s="77" t="s">
        <v>91</v>
      </c>
      <c r="B23" s="72" t="s">
        <v>121</v>
      </c>
      <c r="C23" s="65">
        <f>C24</f>
        <v>3000</v>
      </c>
      <c r="D23" s="65">
        <f>D24</f>
        <v>4000</v>
      </c>
      <c r="E23" s="65">
        <f>E24</f>
        <v>4000</v>
      </c>
    </row>
    <row r="24" spans="1:5" ht="68.45" customHeight="1" x14ac:dyDescent="0.2">
      <c r="A24" s="74" t="s">
        <v>193</v>
      </c>
      <c r="B24" s="75" t="s">
        <v>194</v>
      </c>
      <c r="C24" s="76">
        <v>3000</v>
      </c>
      <c r="D24" s="76">
        <v>4000</v>
      </c>
      <c r="E24" s="76">
        <v>4000</v>
      </c>
    </row>
    <row r="25" spans="1:5" ht="50.25" customHeight="1" x14ac:dyDescent="0.2">
      <c r="A25" s="70" t="s">
        <v>92</v>
      </c>
      <c r="B25" s="72" t="s">
        <v>122</v>
      </c>
      <c r="C25" s="65">
        <f>C26</f>
        <v>822000</v>
      </c>
      <c r="D25" s="65">
        <f>D26</f>
        <v>847000</v>
      </c>
      <c r="E25" s="65">
        <f>E26</f>
        <v>876000</v>
      </c>
    </row>
    <row r="26" spans="1:5" ht="59.45" customHeight="1" x14ac:dyDescent="0.2">
      <c r="A26" s="70" t="s">
        <v>191</v>
      </c>
      <c r="B26" s="72" t="s">
        <v>192</v>
      </c>
      <c r="C26" s="65">
        <v>822000</v>
      </c>
      <c r="D26" s="65">
        <v>847000</v>
      </c>
      <c r="E26" s="65">
        <v>876000</v>
      </c>
    </row>
    <row r="27" spans="1:5" ht="47.25" customHeight="1" x14ac:dyDescent="0.2">
      <c r="A27" s="58" t="s">
        <v>93</v>
      </c>
      <c r="B27" s="55" t="s">
        <v>123</v>
      </c>
      <c r="C27" s="56">
        <f>C28</f>
        <v>-77000</v>
      </c>
      <c r="D27" s="56">
        <f>D28</f>
        <v>-78000</v>
      </c>
      <c r="E27" s="56">
        <f>E28</f>
        <v>-81000</v>
      </c>
    </row>
    <row r="28" spans="1:5" ht="71.45" customHeight="1" x14ac:dyDescent="0.2">
      <c r="A28" s="67" t="s">
        <v>189</v>
      </c>
      <c r="B28" s="68" t="s">
        <v>190</v>
      </c>
      <c r="C28" s="69">
        <v>-77000</v>
      </c>
      <c r="D28" s="69">
        <v>-78000</v>
      </c>
      <c r="E28" s="69">
        <v>-81000</v>
      </c>
    </row>
    <row r="29" spans="1:5" ht="18.75" customHeight="1" x14ac:dyDescent="0.2">
      <c r="A29" s="58" t="s">
        <v>30</v>
      </c>
      <c r="B29" s="59" t="s">
        <v>124</v>
      </c>
      <c r="C29" s="56">
        <f>C30+C37</f>
        <v>535000</v>
      </c>
      <c r="D29" s="56">
        <f>D30+D37</f>
        <v>735000</v>
      </c>
      <c r="E29" s="56">
        <f>E30+E37</f>
        <v>585000</v>
      </c>
    </row>
    <row r="30" spans="1:5" ht="30.75" customHeight="1" x14ac:dyDescent="0.2">
      <c r="A30" s="58" t="s">
        <v>82</v>
      </c>
      <c r="B30" s="59" t="s">
        <v>125</v>
      </c>
      <c r="C30" s="56">
        <f>C31+C34</f>
        <v>335000</v>
      </c>
      <c r="D30" s="56">
        <f>D31+D34</f>
        <v>335000</v>
      </c>
      <c r="E30" s="56">
        <f>E31+E34</f>
        <v>335000</v>
      </c>
    </row>
    <row r="31" spans="1:5" ht="24" customHeight="1" x14ac:dyDescent="0.2">
      <c r="A31" s="58" t="s">
        <v>126</v>
      </c>
      <c r="B31" s="59" t="s">
        <v>127</v>
      </c>
      <c r="C31" s="56">
        <f t="shared" ref="C31:E32" si="1">C32</f>
        <v>35000</v>
      </c>
      <c r="D31" s="56">
        <f t="shared" si="1"/>
        <v>35000</v>
      </c>
      <c r="E31" s="56">
        <f t="shared" si="1"/>
        <v>35000</v>
      </c>
    </row>
    <row r="32" spans="1:5" ht="24.75" customHeight="1" x14ac:dyDescent="0.2">
      <c r="A32" s="58" t="s">
        <v>126</v>
      </c>
      <c r="B32" s="59" t="s">
        <v>128</v>
      </c>
      <c r="C32" s="56">
        <f t="shared" si="1"/>
        <v>35000</v>
      </c>
      <c r="D32" s="56">
        <f t="shared" si="1"/>
        <v>35000</v>
      </c>
      <c r="E32" s="56">
        <f t="shared" si="1"/>
        <v>35000</v>
      </c>
    </row>
    <row r="33" spans="1:5" ht="27" customHeight="1" x14ac:dyDescent="0.2">
      <c r="A33" s="58" t="s">
        <v>126</v>
      </c>
      <c r="B33" s="59" t="s">
        <v>129</v>
      </c>
      <c r="C33" s="56">
        <v>35000</v>
      </c>
      <c r="D33" s="56">
        <v>35000</v>
      </c>
      <c r="E33" s="57">
        <v>35000</v>
      </c>
    </row>
    <row r="34" spans="1:5" ht="27" customHeight="1" x14ac:dyDescent="0.2">
      <c r="A34" s="58" t="s">
        <v>130</v>
      </c>
      <c r="B34" s="59" t="s">
        <v>131</v>
      </c>
      <c r="C34" s="56">
        <f t="shared" ref="C34:E35" si="2">C35</f>
        <v>300000</v>
      </c>
      <c r="D34" s="56">
        <f t="shared" si="2"/>
        <v>300000</v>
      </c>
      <c r="E34" s="56">
        <f t="shared" si="2"/>
        <v>300000</v>
      </c>
    </row>
    <row r="35" spans="1:5" ht="29.25" customHeight="1" x14ac:dyDescent="0.2">
      <c r="A35" s="58" t="s">
        <v>130</v>
      </c>
      <c r="B35" s="59" t="s">
        <v>132</v>
      </c>
      <c r="C35" s="56">
        <f t="shared" si="2"/>
        <v>300000</v>
      </c>
      <c r="D35" s="56">
        <f t="shared" si="2"/>
        <v>300000</v>
      </c>
      <c r="E35" s="56">
        <f t="shared" si="2"/>
        <v>300000</v>
      </c>
    </row>
    <row r="36" spans="1:5" ht="30" customHeight="1" x14ac:dyDescent="0.2">
      <c r="A36" s="58" t="s">
        <v>130</v>
      </c>
      <c r="B36" s="59" t="s">
        <v>133</v>
      </c>
      <c r="C36" s="56">
        <v>300000</v>
      </c>
      <c r="D36" s="56">
        <v>300000</v>
      </c>
      <c r="E36" s="57">
        <v>300000</v>
      </c>
    </row>
    <row r="37" spans="1:5" ht="17.25" customHeight="1" x14ac:dyDescent="0.2">
      <c r="A37" s="58" t="s">
        <v>31</v>
      </c>
      <c r="B37" s="59" t="s">
        <v>134</v>
      </c>
      <c r="C37" s="56">
        <f t="shared" ref="C37:E38" si="3">C38</f>
        <v>200000</v>
      </c>
      <c r="D37" s="56">
        <f t="shared" si="3"/>
        <v>400000</v>
      </c>
      <c r="E37" s="56">
        <f t="shared" si="3"/>
        <v>250000</v>
      </c>
    </row>
    <row r="38" spans="1:5" ht="21" customHeight="1" x14ac:dyDescent="0.2">
      <c r="A38" s="58" t="s">
        <v>31</v>
      </c>
      <c r="B38" s="59" t="s">
        <v>135</v>
      </c>
      <c r="C38" s="56">
        <f t="shared" si="3"/>
        <v>200000</v>
      </c>
      <c r="D38" s="56">
        <f t="shared" si="3"/>
        <v>400000</v>
      </c>
      <c r="E38" s="56">
        <f t="shared" si="3"/>
        <v>250000</v>
      </c>
    </row>
    <row r="39" spans="1:5" ht="18.75" customHeight="1" x14ac:dyDescent="0.2">
      <c r="A39" s="58" t="s">
        <v>136</v>
      </c>
      <c r="B39" s="59" t="s">
        <v>137</v>
      </c>
      <c r="C39" s="56">
        <v>200000</v>
      </c>
      <c r="D39" s="56">
        <v>400000</v>
      </c>
      <c r="E39" s="57">
        <v>250000</v>
      </c>
    </row>
    <row r="40" spans="1:5" ht="21" customHeight="1" x14ac:dyDescent="0.2">
      <c r="A40" s="58" t="s">
        <v>32</v>
      </c>
      <c r="B40" s="59" t="s">
        <v>138</v>
      </c>
      <c r="C40" s="56">
        <f>C41+C44</f>
        <v>2923000</v>
      </c>
      <c r="D40" s="56">
        <f>D41+D44</f>
        <v>3109000</v>
      </c>
      <c r="E40" s="56">
        <f>E41+E44</f>
        <v>3310000</v>
      </c>
    </row>
    <row r="41" spans="1:5" ht="24" customHeight="1" x14ac:dyDescent="0.2">
      <c r="A41" s="58" t="s">
        <v>33</v>
      </c>
      <c r="B41" s="59" t="s">
        <v>139</v>
      </c>
      <c r="C41" s="56">
        <f t="shared" ref="C41:E42" si="4">C42</f>
        <v>56000</v>
      </c>
      <c r="D41" s="56">
        <f t="shared" si="4"/>
        <v>56000</v>
      </c>
      <c r="E41" s="56">
        <f t="shared" si="4"/>
        <v>56000</v>
      </c>
    </row>
    <row r="42" spans="1:5" ht="33.75" customHeight="1" x14ac:dyDescent="0.2">
      <c r="A42" s="58" t="s">
        <v>140</v>
      </c>
      <c r="B42" s="59" t="s">
        <v>141</v>
      </c>
      <c r="C42" s="56">
        <f t="shared" si="4"/>
        <v>56000</v>
      </c>
      <c r="D42" s="56">
        <f t="shared" si="4"/>
        <v>56000</v>
      </c>
      <c r="E42" s="56">
        <f t="shared" si="4"/>
        <v>56000</v>
      </c>
    </row>
    <row r="43" spans="1:5" ht="36.75" customHeight="1" x14ac:dyDescent="0.2">
      <c r="A43" s="58" t="s">
        <v>78</v>
      </c>
      <c r="B43" s="59" t="s">
        <v>142</v>
      </c>
      <c r="C43" s="56">
        <v>56000</v>
      </c>
      <c r="D43" s="56">
        <v>56000</v>
      </c>
      <c r="E43" s="57">
        <v>56000</v>
      </c>
    </row>
    <row r="44" spans="1:5" ht="15.75" customHeight="1" x14ac:dyDescent="0.2">
      <c r="A44" s="58" t="s">
        <v>34</v>
      </c>
      <c r="B44" s="59" t="s">
        <v>143</v>
      </c>
      <c r="C44" s="56">
        <f>C45+C48</f>
        <v>2867000</v>
      </c>
      <c r="D44" s="56">
        <f>D45+D48</f>
        <v>3053000</v>
      </c>
      <c r="E44" s="56">
        <f>E45+E48</f>
        <v>3254000</v>
      </c>
    </row>
    <row r="45" spans="1:5" ht="13.5" customHeight="1" x14ac:dyDescent="0.2">
      <c r="A45" s="58" t="s">
        <v>144</v>
      </c>
      <c r="B45" s="59" t="s">
        <v>145</v>
      </c>
      <c r="C45" s="56">
        <f t="shared" ref="C45:E46" si="5">C46</f>
        <v>626000</v>
      </c>
      <c r="D45" s="56">
        <f t="shared" si="5"/>
        <v>626000</v>
      </c>
      <c r="E45" s="56">
        <f t="shared" si="5"/>
        <v>626000</v>
      </c>
    </row>
    <row r="46" spans="1:5" ht="24" customHeight="1" x14ac:dyDescent="0.2">
      <c r="A46" s="58" t="s">
        <v>95</v>
      </c>
      <c r="B46" s="59" t="s">
        <v>146</v>
      </c>
      <c r="C46" s="56">
        <f t="shared" si="5"/>
        <v>626000</v>
      </c>
      <c r="D46" s="56">
        <f t="shared" si="5"/>
        <v>626000</v>
      </c>
      <c r="E46" s="56">
        <f t="shared" si="5"/>
        <v>626000</v>
      </c>
    </row>
    <row r="47" spans="1:5" ht="45" customHeight="1" x14ac:dyDescent="0.2">
      <c r="A47" s="58" t="s">
        <v>147</v>
      </c>
      <c r="B47" s="59" t="s">
        <v>148</v>
      </c>
      <c r="C47" s="56">
        <v>626000</v>
      </c>
      <c r="D47" s="56">
        <v>626000</v>
      </c>
      <c r="E47" s="57">
        <v>626000</v>
      </c>
    </row>
    <row r="48" spans="1:5" ht="13.5" customHeight="1" x14ac:dyDescent="0.2">
      <c r="A48" s="58" t="s">
        <v>149</v>
      </c>
      <c r="B48" s="59" t="s">
        <v>150</v>
      </c>
      <c r="C48" s="56">
        <f t="shared" ref="C48:E49" si="6">C49</f>
        <v>2241000</v>
      </c>
      <c r="D48" s="56">
        <f t="shared" si="6"/>
        <v>2427000</v>
      </c>
      <c r="E48" s="56">
        <f t="shared" si="6"/>
        <v>2628000</v>
      </c>
    </row>
    <row r="49" spans="1:5" ht="24" customHeight="1" x14ac:dyDescent="0.2">
      <c r="A49" s="58" t="s">
        <v>94</v>
      </c>
      <c r="B49" s="59" t="s">
        <v>151</v>
      </c>
      <c r="C49" s="56">
        <f t="shared" si="6"/>
        <v>2241000</v>
      </c>
      <c r="D49" s="56">
        <f t="shared" si="6"/>
        <v>2427000</v>
      </c>
      <c r="E49" s="56">
        <f t="shared" si="6"/>
        <v>2628000</v>
      </c>
    </row>
    <row r="50" spans="1:5" ht="48.75" customHeight="1" x14ac:dyDescent="0.2">
      <c r="A50" s="58" t="s">
        <v>152</v>
      </c>
      <c r="B50" s="59" t="s">
        <v>153</v>
      </c>
      <c r="C50" s="56">
        <v>2241000</v>
      </c>
      <c r="D50" s="56">
        <v>2427000</v>
      </c>
      <c r="E50" s="57">
        <v>2628000</v>
      </c>
    </row>
    <row r="51" spans="1:5" ht="27" customHeight="1" x14ac:dyDescent="0.2">
      <c r="A51" s="58" t="s">
        <v>35</v>
      </c>
      <c r="B51" s="59" t="s">
        <v>154</v>
      </c>
      <c r="C51" s="56">
        <v>0</v>
      </c>
      <c r="D51" s="56">
        <v>0</v>
      </c>
      <c r="E51" s="57">
        <v>0</v>
      </c>
    </row>
    <row r="52" spans="1:5" ht="60" customHeight="1" x14ac:dyDescent="0.2">
      <c r="A52" s="58" t="s">
        <v>97</v>
      </c>
      <c r="B52" s="59" t="s">
        <v>155</v>
      </c>
      <c r="C52" s="56">
        <v>0</v>
      </c>
      <c r="D52" s="56">
        <v>0</v>
      </c>
      <c r="E52" s="57">
        <v>0</v>
      </c>
    </row>
    <row r="53" spans="1:5" ht="60" customHeight="1" x14ac:dyDescent="0.2">
      <c r="A53" s="58" t="s">
        <v>96</v>
      </c>
      <c r="B53" s="59" t="s">
        <v>156</v>
      </c>
      <c r="C53" s="56">
        <v>0</v>
      </c>
      <c r="D53" s="56">
        <v>0</v>
      </c>
      <c r="E53" s="57">
        <v>0</v>
      </c>
    </row>
    <row r="54" spans="1:5" ht="52.5" customHeight="1" x14ac:dyDescent="0.2">
      <c r="A54" s="73" t="s">
        <v>157</v>
      </c>
      <c r="B54" s="71" t="s">
        <v>158</v>
      </c>
      <c r="C54" s="63">
        <v>0</v>
      </c>
      <c r="D54" s="63">
        <v>0</v>
      </c>
      <c r="E54" s="97">
        <v>0</v>
      </c>
    </row>
    <row r="55" spans="1:5" ht="24" customHeight="1" x14ac:dyDescent="0.2">
      <c r="A55" s="77" t="s">
        <v>214</v>
      </c>
      <c r="B55" s="72" t="s">
        <v>215</v>
      </c>
      <c r="C55" s="65">
        <f>C56</f>
        <v>0</v>
      </c>
      <c r="D55" s="65">
        <v>0</v>
      </c>
      <c r="E55" s="65">
        <v>0</v>
      </c>
    </row>
    <row r="56" spans="1:5" ht="22.9" customHeight="1" x14ac:dyDescent="0.2">
      <c r="A56" s="77" t="s">
        <v>216</v>
      </c>
      <c r="B56" s="72" t="s">
        <v>217</v>
      </c>
      <c r="C56" s="65">
        <f>C57</f>
        <v>0</v>
      </c>
      <c r="D56" s="65">
        <v>0</v>
      </c>
      <c r="E56" s="65">
        <v>0</v>
      </c>
    </row>
    <row r="57" spans="1:5" ht="30.6" customHeight="1" x14ac:dyDescent="0.2">
      <c r="A57" s="77" t="s">
        <v>218</v>
      </c>
      <c r="B57" s="72" t="s">
        <v>219</v>
      </c>
      <c r="C57" s="65">
        <v>0</v>
      </c>
      <c r="D57" s="65">
        <v>0</v>
      </c>
      <c r="E57" s="65">
        <v>0</v>
      </c>
    </row>
    <row r="58" spans="1:5" ht="16.5" customHeight="1" x14ac:dyDescent="0.2">
      <c r="A58" s="54" t="s">
        <v>36</v>
      </c>
      <c r="B58" s="55" t="s">
        <v>159</v>
      </c>
      <c r="C58" s="56">
        <f>C59+C82+C85</f>
        <v>5148910</v>
      </c>
      <c r="D58" s="56">
        <f>D59+D82+D85</f>
        <v>4045500</v>
      </c>
      <c r="E58" s="56">
        <f>E59+E82+E85</f>
        <v>4307300</v>
      </c>
    </row>
    <row r="59" spans="1:5" ht="30" customHeight="1" x14ac:dyDescent="0.2">
      <c r="A59" s="58" t="s">
        <v>37</v>
      </c>
      <c r="B59" s="59" t="s">
        <v>160</v>
      </c>
      <c r="C59" s="56">
        <f>C60+C65+C74+C79</f>
        <v>5148910</v>
      </c>
      <c r="D59" s="56">
        <f>D60+D65+D74</f>
        <v>4045500</v>
      </c>
      <c r="E59" s="56">
        <f>E60+E65+E74+E72</f>
        <v>4307300</v>
      </c>
    </row>
    <row r="60" spans="1:5" ht="13.5" customHeight="1" x14ac:dyDescent="0.2">
      <c r="A60" s="58" t="s">
        <v>98</v>
      </c>
      <c r="B60" s="59" t="s">
        <v>183</v>
      </c>
      <c r="C60" s="56">
        <f>C61+C63</f>
        <v>4130000</v>
      </c>
      <c r="D60" s="56">
        <f>D61</f>
        <v>3773000</v>
      </c>
      <c r="E60" s="56">
        <f>E61</f>
        <v>3673000</v>
      </c>
    </row>
    <row r="61" spans="1:5" ht="15.75" customHeight="1" x14ac:dyDescent="0.2">
      <c r="A61" s="73" t="s">
        <v>99</v>
      </c>
      <c r="B61" s="71" t="s">
        <v>222</v>
      </c>
      <c r="C61" s="56">
        <f>C62</f>
        <v>4095000</v>
      </c>
      <c r="D61" s="56">
        <f>D62</f>
        <v>3773000</v>
      </c>
      <c r="E61" s="56">
        <f>E62</f>
        <v>3673000</v>
      </c>
    </row>
    <row r="62" spans="1:5" ht="28.5" customHeight="1" x14ac:dyDescent="0.2">
      <c r="A62" s="77" t="s">
        <v>221</v>
      </c>
      <c r="B62" s="72" t="s">
        <v>220</v>
      </c>
      <c r="C62" s="102">
        <v>4095000</v>
      </c>
      <c r="D62" s="63">
        <v>3773000</v>
      </c>
      <c r="E62" s="97">
        <v>3673000</v>
      </c>
    </row>
    <row r="63" spans="1:5" ht="35.450000000000003" customHeight="1" x14ac:dyDescent="0.2">
      <c r="A63" s="103" t="s">
        <v>228</v>
      </c>
      <c r="B63" s="66" t="s">
        <v>230</v>
      </c>
      <c r="C63" s="98">
        <f>C64</f>
        <v>35000</v>
      </c>
      <c r="D63" s="65"/>
      <c r="E63" s="65"/>
    </row>
    <row r="64" spans="1:5" ht="36" customHeight="1" x14ac:dyDescent="0.2">
      <c r="A64" s="108" t="s">
        <v>229</v>
      </c>
      <c r="B64" s="95" t="s">
        <v>231</v>
      </c>
      <c r="C64" s="98">
        <v>35000</v>
      </c>
      <c r="D64" s="65"/>
      <c r="E64" s="65"/>
    </row>
    <row r="65" spans="1:5" ht="28.5" customHeight="1" x14ac:dyDescent="0.2">
      <c r="A65" s="87" t="s">
        <v>174</v>
      </c>
      <c r="B65" s="88" t="s">
        <v>197</v>
      </c>
      <c r="C65" s="80">
        <f>C66+C72+C70+C68</f>
        <v>0</v>
      </c>
      <c r="D65" s="80">
        <f>D66+D68</f>
        <v>0</v>
      </c>
      <c r="E65" s="80">
        <f>E66+E68</f>
        <v>0</v>
      </c>
    </row>
    <row r="66" spans="1:5" ht="45" customHeight="1" x14ac:dyDescent="0.2">
      <c r="A66" s="89" t="s">
        <v>202</v>
      </c>
      <c r="B66" s="88" t="s">
        <v>200</v>
      </c>
      <c r="C66" s="64">
        <f>C67</f>
        <v>0</v>
      </c>
      <c r="D66" s="64">
        <f>D67</f>
        <v>0</v>
      </c>
      <c r="E66" s="64">
        <f>E67</f>
        <v>0</v>
      </c>
    </row>
    <row r="67" spans="1:5" ht="50.45" customHeight="1" x14ac:dyDescent="0.2">
      <c r="A67" s="89" t="s">
        <v>203</v>
      </c>
      <c r="B67" s="88" t="s">
        <v>201</v>
      </c>
      <c r="C67" s="64">
        <v>0</v>
      </c>
      <c r="D67" s="64">
        <v>0</v>
      </c>
      <c r="E67" s="64">
        <v>0</v>
      </c>
    </row>
    <row r="68" spans="1:5" ht="49.15" customHeight="1" x14ac:dyDescent="0.2">
      <c r="A68" s="93" t="s">
        <v>223</v>
      </c>
      <c r="B68" s="96" t="s">
        <v>225</v>
      </c>
      <c r="C68" s="64">
        <f>C69</f>
        <v>0</v>
      </c>
      <c r="D68" s="64">
        <f>D69</f>
        <v>0</v>
      </c>
      <c r="E68" s="64">
        <f>E69</f>
        <v>0</v>
      </c>
    </row>
    <row r="69" spans="1:5" ht="42" customHeight="1" x14ac:dyDescent="0.2">
      <c r="A69" s="93" t="s">
        <v>224</v>
      </c>
      <c r="B69" s="95" t="s">
        <v>226</v>
      </c>
      <c r="C69" s="98">
        <v>0</v>
      </c>
      <c r="D69" s="65">
        <v>0</v>
      </c>
      <c r="E69" s="65">
        <v>0</v>
      </c>
    </row>
    <row r="70" spans="1:5" ht="39" customHeight="1" x14ac:dyDescent="0.2">
      <c r="A70" s="93" t="s">
        <v>210</v>
      </c>
      <c r="B70" s="96" t="s">
        <v>212</v>
      </c>
      <c r="C70" s="64">
        <f>C71</f>
        <v>0</v>
      </c>
      <c r="D70" s="65"/>
      <c r="E70" s="65"/>
    </row>
    <row r="71" spans="1:5" ht="45.6" customHeight="1" x14ac:dyDescent="0.2">
      <c r="A71" s="93" t="s">
        <v>211</v>
      </c>
      <c r="B71" s="95" t="s">
        <v>227</v>
      </c>
      <c r="C71" s="64">
        <v>0</v>
      </c>
      <c r="D71" s="65"/>
      <c r="E71" s="65"/>
    </row>
    <row r="72" spans="1:5" ht="28.5" customHeight="1" x14ac:dyDescent="0.2">
      <c r="A72" s="91" t="s">
        <v>175</v>
      </c>
      <c r="B72" s="61" t="s">
        <v>182</v>
      </c>
      <c r="C72" s="64">
        <f>C73</f>
        <v>0</v>
      </c>
      <c r="D72" s="64">
        <f>D73</f>
        <v>0</v>
      </c>
      <c r="E72" s="64">
        <f>E73</f>
        <v>352100</v>
      </c>
    </row>
    <row r="73" spans="1:5" ht="28.5" customHeight="1" x14ac:dyDescent="0.2">
      <c r="A73" s="78" t="s">
        <v>176</v>
      </c>
      <c r="B73" s="79" t="s">
        <v>181</v>
      </c>
      <c r="C73" s="64">
        <v>0</v>
      </c>
      <c r="D73" s="64">
        <v>0</v>
      </c>
      <c r="E73" s="64">
        <v>352100</v>
      </c>
    </row>
    <row r="74" spans="1:5" ht="15.75" customHeight="1" x14ac:dyDescent="0.2">
      <c r="A74" s="58" t="s">
        <v>161</v>
      </c>
      <c r="B74" s="55" t="s">
        <v>184</v>
      </c>
      <c r="C74" s="56">
        <f>C75+C77</f>
        <v>263850</v>
      </c>
      <c r="D74" s="56">
        <f>D75+D77</f>
        <v>272500</v>
      </c>
      <c r="E74" s="56">
        <f>E75+E77</f>
        <v>282200</v>
      </c>
    </row>
    <row r="75" spans="1:5" ht="24.75" customHeight="1" x14ac:dyDescent="0.2">
      <c r="A75" s="58" t="s">
        <v>162</v>
      </c>
      <c r="B75" s="59" t="s">
        <v>185</v>
      </c>
      <c r="C75" s="56">
        <v>0</v>
      </c>
      <c r="D75" s="56">
        <v>0</v>
      </c>
      <c r="E75" s="57">
        <v>0</v>
      </c>
    </row>
    <row r="76" spans="1:5" ht="24.75" customHeight="1" x14ac:dyDescent="0.2">
      <c r="A76" s="58" t="s">
        <v>163</v>
      </c>
      <c r="B76" s="59" t="s">
        <v>186</v>
      </c>
      <c r="C76" s="56">
        <v>0</v>
      </c>
      <c r="D76" s="56">
        <v>0</v>
      </c>
      <c r="E76" s="57">
        <v>0</v>
      </c>
    </row>
    <row r="77" spans="1:5" ht="27.75" customHeight="1" x14ac:dyDescent="0.2">
      <c r="A77" s="73" t="s">
        <v>38</v>
      </c>
      <c r="B77" s="71" t="s">
        <v>187</v>
      </c>
      <c r="C77" s="63">
        <f>C78</f>
        <v>263850</v>
      </c>
      <c r="D77" s="63">
        <f>D78</f>
        <v>272500</v>
      </c>
      <c r="E77" s="63">
        <f>E78</f>
        <v>282200</v>
      </c>
    </row>
    <row r="78" spans="1:5" ht="36" customHeight="1" x14ac:dyDescent="0.2">
      <c r="A78" s="77" t="s">
        <v>100</v>
      </c>
      <c r="B78" s="72" t="s">
        <v>188</v>
      </c>
      <c r="C78" s="65">
        <v>263850</v>
      </c>
      <c r="D78" s="65">
        <v>272500</v>
      </c>
      <c r="E78" s="65">
        <v>282200</v>
      </c>
    </row>
    <row r="79" spans="1:5" ht="36" customHeight="1" x14ac:dyDescent="0.2">
      <c r="A79" s="108" t="s">
        <v>232</v>
      </c>
      <c r="B79" s="66" t="s">
        <v>235</v>
      </c>
      <c r="C79" s="65">
        <f>C80</f>
        <v>755060</v>
      </c>
      <c r="D79" s="65"/>
      <c r="E79" s="65"/>
    </row>
    <row r="80" spans="1:5" ht="36" customHeight="1" x14ac:dyDescent="0.2">
      <c r="A80" s="108" t="s">
        <v>233</v>
      </c>
      <c r="B80" s="66" t="s">
        <v>236</v>
      </c>
      <c r="C80" s="65">
        <f>C81</f>
        <v>755060</v>
      </c>
      <c r="D80" s="65"/>
      <c r="E80" s="65"/>
    </row>
    <row r="81" spans="1:5" ht="36" customHeight="1" x14ac:dyDescent="0.2">
      <c r="A81" s="107" t="s">
        <v>234</v>
      </c>
      <c r="B81" s="101" t="s">
        <v>237</v>
      </c>
      <c r="C81" s="76">
        <v>755060</v>
      </c>
      <c r="D81" s="76"/>
      <c r="E81" s="76"/>
    </row>
    <row r="82" spans="1:5" ht="22.5" x14ac:dyDescent="0.2">
      <c r="A82" s="104" t="s">
        <v>167</v>
      </c>
      <c r="B82" s="105" t="s">
        <v>172</v>
      </c>
      <c r="C82" s="106">
        <f t="shared" ref="C82:E83" si="7">C83</f>
        <v>0</v>
      </c>
      <c r="D82" s="106">
        <f t="shared" si="7"/>
        <v>0</v>
      </c>
      <c r="E82" s="106">
        <f t="shared" si="7"/>
        <v>0</v>
      </c>
    </row>
    <row r="83" spans="1:5" ht="22.5" x14ac:dyDescent="0.2">
      <c r="A83" s="60" t="s">
        <v>168</v>
      </c>
      <c r="B83" s="66" t="s">
        <v>180</v>
      </c>
      <c r="C83" s="62">
        <f t="shared" si="7"/>
        <v>0</v>
      </c>
      <c r="D83" s="62">
        <f t="shared" si="7"/>
        <v>0</v>
      </c>
      <c r="E83" s="62">
        <f t="shared" si="7"/>
        <v>0</v>
      </c>
    </row>
    <row r="84" spans="1:5" ht="22.5" x14ac:dyDescent="0.2">
      <c r="A84" s="60" t="s">
        <v>169</v>
      </c>
      <c r="B84" s="66" t="s">
        <v>179</v>
      </c>
      <c r="C84" s="62">
        <v>0</v>
      </c>
      <c r="D84" s="62">
        <v>0</v>
      </c>
      <c r="E84" s="62">
        <v>0</v>
      </c>
    </row>
    <row r="85" spans="1:5" x14ac:dyDescent="0.2">
      <c r="A85" s="60" t="s">
        <v>170</v>
      </c>
      <c r="B85" s="66" t="s">
        <v>173</v>
      </c>
      <c r="C85" s="62">
        <f t="shared" ref="C85:E86" si="8">C86</f>
        <v>0</v>
      </c>
      <c r="D85" s="62">
        <f t="shared" si="8"/>
        <v>0</v>
      </c>
      <c r="E85" s="62">
        <f t="shared" si="8"/>
        <v>0</v>
      </c>
    </row>
    <row r="86" spans="1:5" ht="16.149999999999999" customHeight="1" x14ac:dyDescent="0.2">
      <c r="A86" s="60" t="s">
        <v>171</v>
      </c>
      <c r="B86" s="66" t="s">
        <v>178</v>
      </c>
      <c r="C86" s="62">
        <f t="shared" si="8"/>
        <v>0</v>
      </c>
      <c r="D86" s="62">
        <f t="shared" si="8"/>
        <v>0</v>
      </c>
      <c r="E86" s="62">
        <f t="shared" si="8"/>
        <v>0</v>
      </c>
    </row>
    <row r="87" spans="1:5" ht="17.45" customHeight="1" x14ac:dyDescent="0.2">
      <c r="A87" s="60" t="s">
        <v>171</v>
      </c>
      <c r="B87" s="66" t="s">
        <v>177</v>
      </c>
      <c r="C87" s="62">
        <v>0</v>
      </c>
      <c r="D87" s="62">
        <v>0</v>
      </c>
      <c r="E87" s="62">
        <v>0</v>
      </c>
    </row>
  </sheetData>
  <mergeCells count="3">
    <mergeCell ref="A6:E6"/>
    <mergeCell ref="D4:E4"/>
    <mergeCell ref="D3:E3"/>
  </mergeCells>
  <phoneticPr fontId="9" type="noConversion"/>
  <pageMargins left="0.28000000000000003" right="0.27559055118110237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Лист4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2021-02-17T13:44:11Z</cp:lastPrinted>
  <dcterms:created xsi:type="dcterms:W3CDTF">2010-12-16T03:42:04Z</dcterms:created>
  <dcterms:modified xsi:type="dcterms:W3CDTF">2021-12-02T09:35:45Z</dcterms:modified>
</cp:coreProperties>
</file>