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Новочеркасск\"/>
    </mc:Choice>
  </mc:AlternateContent>
  <bookViews>
    <workbookView xWindow="120" yWindow="75" windowWidth="12120" windowHeight="9120"/>
  </bookViews>
  <sheets>
    <sheet name="прил1" sheetId="1" r:id="rId1"/>
    <sheet name="прил5" sheetId="4" r:id="rId2"/>
    <sheet name="прил6" sheetId="3" r:id="rId3"/>
    <sheet name="приложение 7" sheetId="5" r:id="rId4"/>
    <sheet name="приложение 8" sheetId="6" r:id="rId5"/>
    <sheet name="прил9" sheetId="7" r:id="rId6"/>
  </sheets>
  <definedNames>
    <definedName name="_xlnm.Print_Titles" localSheetId="3">'приложение 7'!#REF!</definedName>
  </definedNames>
  <calcPr calcId="152511"/>
</workbook>
</file>

<file path=xl/calcChain.xml><?xml version="1.0" encoding="utf-8"?>
<calcChain xmlns="http://schemas.openxmlformats.org/spreadsheetml/2006/main">
  <c r="T13" i="7" l="1"/>
  <c r="U13" i="7"/>
  <c r="T14" i="7"/>
  <c r="U14" i="7"/>
  <c r="V14" i="7"/>
  <c r="V13" i="7" s="1"/>
  <c r="T17" i="7"/>
  <c r="T16" i="7" s="1"/>
  <c r="T18" i="7"/>
  <c r="U18" i="7"/>
  <c r="U17" i="7" s="1"/>
  <c r="U16" i="7" s="1"/>
  <c r="V18" i="7"/>
  <c r="V17" i="7" s="1"/>
  <c r="V16" i="7" s="1"/>
  <c r="V23" i="7"/>
  <c r="V24" i="7"/>
  <c r="T25" i="7"/>
  <c r="T24" i="7" s="1"/>
  <c r="T23" i="7" s="1"/>
  <c r="U25" i="7"/>
  <c r="U24" i="7" s="1"/>
  <c r="U23" i="7" s="1"/>
  <c r="V25" i="7"/>
  <c r="V28" i="7"/>
  <c r="V27" i="7" s="1"/>
  <c r="V29" i="7"/>
  <c r="T30" i="7"/>
  <c r="T29" i="7" s="1"/>
  <c r="T28" i="7" s="1"/>
  <c r="T27" i="7" s="1"/>
  <c r="U30" i="7"/>
  <c r="U29" i="7" s="1"/>
  <c r="U28" i="7" s="1"/>
  <c r="U27" i="7" s="1"/>
  <c r="V30" i="7"/>
  <c r="V34" i="7"/>
  <c r="V33" i="7" s="1"/>
  <c r="V35" i="7"/>
  <c r="T36" i="7"/>
  <c r="T35" i="7" s="1"/>
  <c r="T34" i="7" s="1"/>
  <c r="T33" i="7" s="1"/>
  <c r="U36" i="7"/>
  <c r="U35" i="7" s="1"/>
  <c r="U34" i="7" s="1"/>
  <c r="U33" i="7" s="1"/>
  <c r="V36" i="7"/>
  <c r="V39" i="7"/>
  <c r="V38" i="7" s="1"/>
  <c r="V40" i="7"/>
  <c r="T41" i="7"/>
  <c r="T40" i="7" s="1"/>
  <c r="T39" i="7" s="1"/>
  <c r="T38" i="7" s="1"/>
  <c r="U41" i="7"/>
  <c r="U40" i="7" s="1"/>
  <c r="U39" i="7" s="1"/>
  <c r="U38" i="7" s="1"/>
  <c r="V41" i="7"/>
  <c r="V44" i="7"/>
  <c r="V45" i="7"/>
  <c r="T46" i="7"/>
  <c r="T45" i="7" s="1"/>
  <c r="T44" i="7" s="1"/>
  <c r="T43" i="7" s="1"/>
  <c r="U46" i="7"/>
  <c r="U45" i="7" s="1"/>
  <c r="U44" i="7" s="1"/>
  <c r="U43" i="7" s="1"/>
  <c r="V46" i="7"/>
  <c r="U48" i="7"/>
  <c r="U49" i="7"/>
  <c r="V49" i="7"/>
  <c r="V48" i="7" s="1"/>
  <c r="T50" i="7"/>
  <c r="T49" i="7" s="1"/>
  <c r="T48" i="7" s="1"/>
  <c r="U50" i="7"/>
  <c r="V50" i="7"/>
  <c r="U53" i="7"/>
  <c r="U52" i="7" s="1"/>
  <c r="U54" i="7"/>
  <c r="V54" i="7"/>
  <c r="V53" i="7" s="1"/>
  <c r="V52" i="7" s="1"/>
  <c r="T55" i="7"/>
  <c r="T54" i="7" s="1"/>
  <c r="T53" i="7" s="1"/>
  <c r="T52" i="7" s="1"/>
  <c r="U55" i="7"/>
  <c r="V55" i="7"/>
  <c r="T60" i="7"/>
  <c r="T59" i="7" s="1"/>
  <c r="T58" i="7" s="1"/>
  <c r="T57" i="7" s="1"/>
  <c r="U63" i="7"/>
  <c r="U64" i="7"/>
  <c r="V64" i="7"/>
  <c r="V63" i="7" s="1"/>
  <c r="V62" i="7" s="1"/>
  <c r="T65" i="7"/>
  <c r="T64" i="7" s="1"/>
  <c r="T63" i="7" s="1"/>
  <c r="U65" i="7"/>
  <c r="V65" i="7"/>
  <c r="T69" i="7"/>
  <c r="T68" i="7" s="1"/>
  <c r="T67" i="7" s="1"/>
  <c r="T72" i="7"/>
  <c r="T71" i="7" s="1"/>
  <c r="T73" i="7"/>
  <c r="V75" i="7"/>
  <c r="V76" i="7"/>
  <c r="T77" i="7"/>
  <c r="T76" i="7" s="1"/>
  <c r="T75" i="7" s="1"/>
  <c r="U77" i="7"/>
  <c r="U76" i="7" s="1"/>
  <c r="U75" i="7" s="1"/>
  <c r="V77" i="7"/>
  <c r="T80" i="7"/>
  <c r="T79" i="7" s="1"/>
  <c r="T81" i="7"/>
  <c r="T85" i="7"/>
  <c r="T84" i="7" s="1"/>
  <c r="T83" i="7" s="1"/>
  <c r="T86" i="7"/>
  <c r="U86" i="7"/>
  <c r="U85" i="7" s="1"/>
  <c r="U84" i="7" s="1"/>
  <c r="U83" i="7" s="1"/>
  <c r="V86" i="7"/>
  <c r="V85" i="7" s="1"/>
  <c r="V84" i="7" s="1"/>
  <c r="V83" i="7" s="1"/>
  <c r="T90" i="7"/>
  <c r="T89" i="7" s="1"/>
  <c r="T88" i="7" s="1"/>
  <c r="T91" i="7"/>
  <c r="T99" i="7"/>
  <c r="T98" i="7" s="1"/>
  <c r="T93" i="7" s="1"/>
  <c r="T100" i="7"/>
  <c r="U100" i="7"/>
  <c r="U99" i="7" s="1"/>
  <c r="U98" i="7" s="1"/>
  <c r="U93" i="7" s="1"/>
  <c r="V100" i="7"/>
  <c r="V99" i="7" s="1"/>
  <c r="V98" i="7" s="1"/>
  <c r="V93" i="7" s="1"/>
  <c r="Q12" i="6"/>
  <c r="Q13" i="6"/>
  <c r="O14" i="6"/>
  <c r="O13" i="6" s="1"/>
  <c r="O12" i="6" s="1"/>
  <c r="Q14" i="6"/>
  <c r="O15" i="6"/>
  <c r="O11" i="6" s="1"/>
  <c r="P15" i="6"/>
  <c r="P14" i="6" s="1"/>
  <c r="P13" i="6" s="1"/>
  <c r="P12" i="6" s="1"/>
  <c r="Q15" i="6"/>
  <c r="Q11" i="6" s="1"/>
  <c r="P21" i="6"/>
  <c r="O22" i="6"/>
  <c r="O18" i="6" s="1"/>
  <c r="P22" i="6"/>
  <c r="P20" i="6" s="1"/>
  <c r="P19" i="6" s="1"/>
  <c r="Q22" i="6"/>
  <c r="Q21" i="6" s="1"/>
  <c r="O25" i="6"/>
  <c r="P25" i="6"/>
  <c r="Q25" i="6"/>
  <c r="O29" i="6"/>
  <c r="O20" i="6" s="1"/>
  <c r="O19" i="6" s="1"/>
  <c r="P29" i="6"/>
  <c r="Q29" i="6"/>
  <c r="P32" i="6"/>
  <c r="P33" i="6"/>
  <c r="Q33" i="6"/>
  <c r="Q32" i="6" s="1"/>
  <c r="P34" i="6"/>
  <c r="Q34" i="6"/>
  <c r="O35" i="6"/>
  <c r="O34" i="6" s="1"/>
  <c r="O33" i="6" s="1"/>
  <c r="O32" i="6" s="1"/>
  <c r="P35" i="6"/>
  <c r="Q35" i="6"/>
  <c r="O37" i="6"/>
  <c r="O38" i="6"/>
  <c r="O39" i="6"/>
  <c r="P41" i="6"/>
  <c r="Q41" i="6"/>
  <c r="P44" i="6"/>
  <c r="P43" i="6" s="1"/>
  <c r="P45" i="6"/>
  <c r="Q45" i="6"/>
  <c r="O46" i="6"/>
  <c r="O42" i="6" s="1"/>
  <c r="P46" i="6"/>
  <c r="P42" i="6" s="1"/>
  <c r="Q46" i="6"/>
  <c r="Q44" i="6" s="1"/>
  <c r="Q43" i="6" s="1"/>
  <c r="O49" i="6"/>
  <c r="O41" i="6" s="1"/>
  <c r="O52" i="6"/>
  <c r="O54" i="6"/>
  <c r="P54" i="6"/>
  <c r="P52" i="6" s="1"/>
  <c r="O55" i="6"/>
  <c r="P55" i="6"/>
  <c r="Q55" i="6"/>
  <c r="Q54" i="6" s="1"/>
  <c r="Q52" i="6" s="1"/>
  <c r="Q60" i="6"/>
  <c r="Q58" i="6" s="1"/>
  <c r="O61" i="6"/>
  <c r="O60" i="6" s="1"/>
  <c r="Q61" i="6"/>
  <c r="O62" i="6"/>
  <c r="P62" i="6"/>
  <c r="P61" i="6" s="1"/>
  <c r="P60" i="6" s="1"/>
  <c r="P58" i="6" s="1"/>
  <c r="Q62" i="6"/>
  <c r="Q65" i="6"/>
  <c r="Q67" i="6"/>
  <c r="O68" i="6"/>
  <c r="O67" i="6" s="1"/>
  <c r="O65" i="6" s="1"/>
  <c r="Q68" i="6"/>
  <c r="O69" i="6"/>
  <c r="P69" i="6"/>
  <c r="P68" i="6" s="1"/>
  <c r="P67" i="6" s="1"/>
  <c r="P65" i="6" s="1"/>
  <c r="Q69" i="6"/>
  <c r="O75" i="6"/>
  <c r="P75" i="6"/>
  <c r="Q75" i="6"/>
  <c r="Q74" i="6" s="1"/>
  <c r="Q72" i="6" s="1"/>
  <c r="Q71" i="6" s="1"/>
  <c r="O76" i="6"/>
  <c r="P76" i="6"/>
  <c r="Q76" i="6"/>
  <c r="O79" i="6"/>
  <c r="O73" i="6" s="1"/>
  <c r="O72" i="6" s="1"/>
  <c r="O71" i="6" s="1"/>
  <c r="Q79" i="6"/>
  <c r="O80" i="6"/>
  <c r="P80" i="6"/>
  <c r="P79" i="6" s="1"/>
  <c r="P74" i="6" s="1"/>
  <c r="P72" i="6" s="1"/>
  <c r="P71" i="6" s="1"/>
  <c r="Q80" i="6"/>
  <c r="O90" i="6"/>
  <c r="O89" i="6" s="1"/>
  <c r="O88" i="6" s="1"/>
  <c r="O91" i="6"/>
  <c r="P91" i="6"/>
  <c r="P90" i="6" s="1"/>
  <c r="P89" i="6" s="1"/>
  <c r="O92" i="6"/>
  <c r="P92" i="6"/>
  <c r="Q92" i="6"/>
  <c r="Q91" i="6" s="1"/>
  <c r="Q90" i="6" s="1"/>
  <c r="Q89" i="6" s="1"/>
  <c r="P96" i="6"/>
  <c r="P97" i="6"/>
  <c r="Q97" i="6"/>
  <c r="Q96" i="6" s="1"/>
  <c r="Q95" i="6" s="1"/>
  <c r="Q94" i="6" s="1"/>
  <c r="O98" i="6"/>
  <c r="O97" i="6" s="1"/>
  <c r="O96" i="6" s="1"/>
  <c r="O95" i="6" s="1"/>
  <c r="O94" i="6" s="1"/>
  <c r="P98" i="6"/>
  <c r="Q98" i="6"/>
  <c r="O101" i="6"/>
  <c r="O102" i="6"/>
  <c r="P102" i="6"/>
  <c r="P101" i="6" s="1"/>
  <c r="O104" i="6"/>
  <c r="O106" i="6"/>
  <c r="O105" i="6" s="1"/>
  <c r="O113" i="6"/>
  <c r="O112" i="6" s="1"/>
  <c r="P115" i="6"/>
  <c r="P111" i="6" s="1"/>
  <c r="P110" i="6" s="1"/>
  <c r="P109" i="6" s="1"/>
  <c r="P108" i="6" s="1"/>
  <c r="Q115" i="6"/>
  <c r="Q111" i="6" s="1"/>
  <c r="Q110" i="6" s="1"/>
  <c r="Q109" i="6" s="1"/>
  <c r="Q108" i="6" s="1"/>
  <c r="O116" i="6"/>
  <c r="O115" i="6" s="1"/>
  <c r="Q116" i="6"/>
  <c r="O119" i="6"/>
  <c r="P119" i="6"/>
  <c r="Q119" i="6"/>
  <c r="O121" i="6"/>
  <c r="P123" i="6"/>
  <c r="O124" i="6"/>
  <c r="O123" i="6" s="1"/>
  <c r="P124" i="6"/>
  <c r="P129" i="6"/>
  <c r="P128" i="6" s="1"/>
  <c r="P127" i="6" s="1"/>
  <c r="P126" i="6" s="1"/>
  <c r="P130" i="6"/>
  <c r="Q130" i="6"/>
  <c r="Q129" i="6" s="1"/>
  <c r="Q128" i="6" s="1"/>
  <c r="Q127" i="6" s="1"/>
  <c r="Q126" i="6" s="1"/>
  <c r="O131" i="6"/>
  <c r="O130" i="6" s="1"/>
  <c r="O129" i="6" s="1"/>
  <c r="O128" i="6" s="1"/>
  <c r="O127" i="6" s="1"/>
  <c r="O126" i="6" s="1"/>
  <c r="P131" i="6"/>
  <c r="Q131" i="6"/>
  <c r="R10" i="5"/>
  <c r="R8" i="5" s="1"/>
  <c r="P11" i="5"/>
  <c r="P10" i="5" s="1"/>
  <c r="Q11" i="5"/>
  <c r="Q10" i="5" s="1"/>
  <c r="Q8" i="5" s="1"/>
  <c r="Q7" i="5" s="1"/>
  <c r="R11" i="5"/>
  <c r="S11" i="5"/>
  <c r="S10" i="5" s="1"/>
  <c r="T11" i="5"/>
  <c r="T10" i="5" s="1"/>
  <c r="P15" i="5"/>
  <c r="P13" i="5" s="1"/>
  <c r="T15" i="5"/>
  <c r="T14" i="5" s="1"/>
  <c r="P16" i="5"/>
  <c r="P14" i="5" s="1"/>
  <c r="Q16" i="5"/>
  <c r="Q15" i="5" s="1"/>
  <c r="Q13" i="5" s="1"/>
  <c r="R16" i="5"/>
  <c r="R15" i="5" s="1"/>
  <c r="R13" i="5" s="1"/>
  <c r="S16" i="5"/>
  <c r="S15" i="5" s="1"/>
  <c r="T16" i="5"/>
  <c r="P23" i="5"/>
  <c r="P22" i="5" s="1"/>
  <c r="P21" i="5" s="1"/>
  <c r="T23" i="5"/>
  <c r="T22" i="5" s="1"/>
  <c r="T21" i="5" s="1"/>
  <c r="P24" i="5"/>
  <c r="Q24" i="5"/>
  <c r="Q23" i="5" s="1"/>
  <c r="Q22" i="5" s="1"/>
  <c r="Q21" i="5" s="1"/>
  <c r="R24" i="5"/>
  <c r="R23" i="5" s="1"/>
  <c r="R22" i="5" s="1"/>
  <c r="R21" i="5" s="1"/>
  <c r="S24" i="5"/>
  <c r="S23" i="5" s="1"/>
  <c r="S22" i="5" s="1"/>
  <c r="S21" i="5" s="1"/>
  <c r="T24" i="5"/>
  <c r="L26" i="5"/>
  <c r="P27" i="5"/>
  <c r="P26" i="5" s="1"/>
  <c r="P28" i="5"/>
  <c r="S33" i="5"/>
  <c r="S31" i="5" s="1"/>
  <c r="S30" i="5" s="1"/>
  <c r="P34" i="5"/>
  <c r="P33" i="5" s="1"/>
  <c r="Q34" i="5"/>
  <c r="Q33" i="5" s="1"/>
  <c r="R34" i="5"/>
  <c r="R33" i="5" s="1"/>
  <c r="S34" i="5"/>
  <c r="T34" i="5"/>
  <c r="T33" i="5" s="1"/>
  <c r="R40" i="5"/>
  <c r="R38" i="5" s="1"/>
  <c r="P41" i="5"/>
  <c r="P40" i="5" s="1"/>
  <c r="Q41" i="5"/>
  <c r="Q40" i="5" s="1"/>
  <c r="Q38" i="5" s="1"/>
  <c r="Q37" i="5" s="1"/>
  <c r="R41" i="5"/>
  <c r="S41" i="5"/>
  <c r="S40" i="5" s="1"/>
  <c r="S38" i="5" s="1"/>
  <c r="T41" i="5"/>
  <c r="T40" i="5" s="1"/>
  <c r="T38" i="5" s="1"/>
  <c r="R45" i="5"/>
  <c r="R43" i="5" s="1"/>
  <c r="P46" i="5"/>
  <c r="P45" i="5" s="1"/>
  <c r="Q46" i="5"/>
  <c r="Q45" i="5" s="1"/>
  <c r="Q43" i="5" s="1"/>
  <c r="R46" i="5"/>
  <c r="S46" i="5"/>
  <c r="S45" i="5" s="1"/>
  <c r="S43" i="5" s="1"/>
  <c r="T46" i="5"/>
  <c r="T45" i="5" s="1"/>
  <c r="T43" i="5" s="1"/>
  <c r="P50" i="5"/>
  <c r="P48" i="5" s="1"/>
  <c r="Q50" i="5"/>
  <c r="Q48" i="5" s="1"/>
  <c r="T50" i="5"/>
  <c r="T48" i="5" s="1"/>
  <c r="P51" i="5"/>
  <c r="P49" i="5" s="1"/>
  <c r="Q51" i="5"/>
  <c r="R51" i="5"/>
  <c r="R50" i="5" s="1"/>
  <c r="R48" i="5" s="1"/>
  <c r="S51" i="5"/>
  <c r="S49" i="5" s="1"/>
  <c r="T51" i="5"/>
  <c r="T49" i="5" s="1"/>
  <c r="P55" i="5"/>
  <c r="P54" i="5" s="1"/>
  <c r="P53" i="5" s="1"/>
  <c r="T55" i="5"/>
  <c r="T54" i="5" s="1"/>
  <c r="T53" i="5" s="1"/>
  <c r="P56" i="5"/>
  <c r="S56" i="5"/>
  <c r="S55" i="5" s="1"/>
  <c r="S54" i="5" s="1"/>
  <c r="S53" i="5" s="1"/>
  <c r="T56" i="5"/>
  <c r="P57" i="5"/>
  <c r="Q57" i="5"/>
  <c r="Q56" i="5" s="1"/>
  <c r="R57" i="5"/>
  <c r="R56" i="5" s="1"/>
  <c r="S57" i="5"/>
  <c r="T57" i="5"/>
  <c r="P59" i="5"/>
  <c r="Q59" i="5"/>
  <c r="R59" i="5"/>
  <c r="S59" i="5"/>
  <c r="T59" i="5"/>
  <c r="R68" i="5"/>
  <c r="R67" i="5" s="1"/>
  <c r="P69" i="5"/>
  <c r="P68" i="5" s="1"/>
  <c r="P67" i="5" s="1"/>
  <c r="Q69" i="5"/>
  <c r="Q68" i="5" s="1"/>
  <c r="Q67" i="5" s="1"/>
  <c r="R69" i="5"/>
  <c r="S69" i="5"/>
  <c r="S68" i="5" s="1"/>
  <c r="S67" i="5" s="1"/>
  <c r="T69" i="5"/>
  <c r="T68" i="5" s="1"/>
  <c r="T67" i="5" s="1"/>
  <c r="R73" i="5"/>
  <c r="R71" i="5" s="1"/>
  <c r="P74" i="5"/>
  <c r="P72" i="5" s="1"/>
  <c r="P71" i="5" s="1"/>
  <c r="Q74" i="5"/>
  <c r="Q73" i="5" s="1"/>
  <c r="R74" i="5"/>
  <c r="S74" i="5"/>
  <c r="S73" i="5" s="1"/>
  <c r="S72" i="5" s="1"/>
  <c r="S71" i="5" s="1"/>
  <c r="T74" i="5"/>
  <c r="T73" i="5" s="1"/>
  <c r="T72" i="5" s="1"/>
  <c r="T71" i="5" s="1"/>
  <c r="P76" i="5"/>
  <c r="Q76" i="5"/>
  <c r="R76" i="5"/>
  <c r="S76" i="5"/>
  <c r="T76" i="5"/>
  <c r="P78" i="5"/>
  <c r="P79" i="5"/>
  <c r="T82" i="5"/>
  <c r="T81" i="5" s="1"/>
  <c r="R84" i="5"/>
  <c r="R82" i="5" s="1"/>
  <c r="R81" i="5" s="1"/>
  <c r="T84" i="5"/>
  <c r="T83" i="5" s="1"/>
  <c r="P87" i="5"/>
  <c r="Q87" i="5"/>
  <c r="Q84" i="5" s="1"/>
  <c r="R87" i="5"/>
  <c r="S87" i="5"/>
  <c r="S84" i="5" s="1"/>
  <c r="T87" i="5"/>
  <c r="P89" i="5"/>
  <c r="P84" i="5" s="1"/>
  <c r="Q89" i="5"/>
  <c r="R89" i="5"/>
  <c r="S89" i="5"/>
  <c r="T89" i="5"/>
  <c r="P93" i="5"/>
  <c r="Q96" i="5"/>
  <c r="Q95" i="5" s="1"/>
  <c r="P97" i="5"/>
  <c r="T97" i="5"/>
  <c r="P98" i="5"/>
  <c r="P96" i="5" s="1"/>
  <c r="P95" i="5" s="1"/>
  <c r="Q98" i="5"/>
  <c r="Q97" i="5" s="1"/>
  <c r="R98" i="5"/>
  <c r="R96" i="5" s="1"/>
  <c r="R95" i="5" s="1"/>
  <c r="S98" i="5"/>
  <c r="S96" i="5" s="1"/>
  <c r="S95" i="5" s="1"/>
  <c r="T98" i="5"/>
  <c r="T96" i="5" s="1"/>
  <c r="T95" i="5" s="1"/>
  <c r="P99" i="5"/>
  <c r="S99" i="5"/>
  <c r="T99" i="5"/>
  <c r="C12" i="3"/>
  <c r="C80" i="4"/>
  <c r="C79" i="4"/>
  <c r="C56" i="4"/>
  <c r="C55" i="4" s="1"/>
  <c r="D66" i="4"/>
  <c r="D65" i="4"/>
  <c r="E66" i="4"/>
  <c r="E65" i="4" s="1"/>
  <c r="C66" i="4"/>
  <c r="D17" i="4"/>
  <c r="E17" i="4"/>
  <c r="C17" i="4"/>
  <c r="C14" i="4" s="1"/>
  <c r="C13" i="4" s="1"/>
  <c r="F29" i="3"/>
  <c r="G29" i="3"/>
  <c r="D32" i="3"/>
  <c r="E32" i="3"/>
  <c r="F32" i="3"/>
  <c r="G32" i="3"/>
  <c r="C32" i="3"/>
  <c r="G37" i="3"/>
  <c r="F37" i="3"/>
  <c r="D68" i="4"/>
  <c r="E68" i="4"/>
  <c r="C68" i="4"/>
  <c r="C65" i="4" s="1"/>
  <c r="D77" i="4"/>
  <c r="D74" i="4"/>
  <c r="E77" i="4"/>
  <c r="E74" i="4"/>
  <c r="C77" i="4"/>
  <c r="C74" i="4"/>
  <c r="D21" i="4"/>
  <c r="E21" i="4"/>
  <c r="C21" i="4"/>
  <c r="D23" i="4"/>
  <c r="D20" i="4" s="1"/>
  <c r="D19" i="4" s="1"/>
  <c r="E23" i="4"/>
  <c r="C23" i="4"/>
  <c r="C20" i="4" s="1"/>
  <c r="C19" i="4" s="1"/>
  <c r="D25" i="4"/>
  <c r="E25" i="4"/>
  <c r="E20" i="4" s="1"/>
  <c r="E19" i="4" s="1"/>
  <c r="C25" i="4"/>
  <c r="D27" i="4"/>
  <c r="E27" i="4"/>
  <c r="C27" i="4"/>
  <c r="C37" i="3"/>
  <c r="D72" i="4"/>
  <c r="E72" i="4"/>
  <c r="D86" i="4"/>
  <c r="D85" i="4" s="1"/>
  <c r="E86" i="4"/>
  <c r="E85" i="4"/>
  <c r="E83" i="4"/>
  <c r="E82" i="4" s="1"/>
  <c r="D83" i="4"/>
  <c r="D82" i="4"/>
  <c r="C86" i="4"/>
  <c r="C85" i="4" s="1"/>
  <c r="C83" i="4"/>
  <c r="C82" i="4"/>
  <c r="D39" i="3"/>
  <c r="E39" i="3"/>
  <c r="F39" i="3"/>
  <c r="G39" i="3"/>
  <c r="D12" i="3"/>
  <c r="D41" i="3" s="1"/>
  <c r="D20" i="1" s="1"/>
  <c r="D19" i="1" s="1"/>
  <c r="D18" i="1" s="1"/>
  <c r="D17" i="1" s="1"/>
  <c r="E12" i="3"/>
  <c r="F12" i="3"/>
  <c r="G12" i="3"/>
  <c r="G41" i="3" s="1"/>
  <c r="G20" i="1" s="1"/>
  <c r="G19" i="1" s="1"/>
  <c r="G18" i="1" s="1"/>
  <c r="G17" i="1" s="1"/>
  <c r="D61" i="4"/>
  <c r="D60" i="4"/>
  <c r="D59" i="4"/>
  <c r="D58" i="4" s="1"/>
  <c r="E61" i="4"/>
  <c r="E60" i="4"/>
  <c r="E59" i="4" s="1"/>
  <c r="C61" i="4"/>
  <c r="C60" i="4" s="1"/>
  <c r="C59" i="4" s="1"/>
  <c r="C58" i="4" s="1"/>
  <c r="D49" i="4"/>
  <c r="D48" i="4"/>
  <c r="E49" i="4"/>
  <c r="E48" i="4"/>
  <c r="C49" i="4"/>
  <c r="C48" i="4"/>
  <c r="D46" i="4"/>
  <c r="D45" i="4"/>
  <c r="D44" i="4"/>
  <c r="D40" i="4" s="1"/>
  <c r="E46" i="4"/>
  <c r="E45" i="4"/>
  <c r="E44" i="4"/>
  <c r="C46" i="4"/>
  <c r="C45" i="4" s="1"/>
  <c r="C44" i="4" s="1"/>
  <c r="C40" i="4" s="1"/>
  <c r="D42" i="4"/>
  <c r="D41" i="4"/>
  <c r="E42" i="4"/>
  <c r="E41" i="4" s="1"/>
  <c r="E40" i="4" s="1"/>
  <c r="C42" i="4"/>
  <c r="C41" i="4"/>
  <c r="D38" i="4"/>
  <c r="D37" i="4"/>
  <c r="E38" i="4"/>
  <c r="E37" i="4"/>
  <c r="C38" i="4"/>
  <c r="C37" i="4"/>
  <c r="D35" i="4"/>
  <c r="D34" i="4"/>
  <c r="E35" i="4"/>
  <c r="E34" i="4"/>
  <c r="D32" i="4"/>
  <c r="D31" i="4"/>
  <c r="D30" i="4" s="1"/>
  <c r="D29" i="4" s="1"/>
  <c r="E32" i="4"/>
  <c r="E31" i="4"/>
  <c r="E30" i="4"/>
  <c r="E29" i="4" s="1"/>
  <c r="C35" i="4"/>
  <c r="C34" i="4"/>
  <c r="C32" i="4"/>
  <c r="C31" i="4"/>
  <c r="C30" i="4" s="1"/>
  <c r="C29" i="4" s="1"/>
  <c r="D15" i="4"/>
  <c r="D14" i="4"/>
  <c r="D13" i="4" s="1"/>
  <c r="E15" i="4"/>
  <c r="E14" i="4"/>
  <c r="E13" i="4"/>
  <c r="C15" i="4"/>
  <c r="C25" i="3"/>
  <c r="G25" i="3"/>
  <c r="F25" i="3"/>
  <c r="F41" i="3"/>
  <c r="F20" i="1"/>
  <c r="F19" i="1" s="1"/>
  <c r="F18" i="1" s="1"/>
  <c r="F17" i="1" s="1"/>
  <c r="D29" i="3"/>
  <c r="E29" i="3"/>
  <c r="D25" i="3"/>
  <c r="E25" i="3"/>
  <c r="D23" i="3"/>
  <c r="E23" i="3"/>
  <c r="E41" i="3" s="1"/>
  <c r="E20" i="1" s="1"/>
  <c r="E19" i="1" s="1"/>
  <c r="E18" i="1" s="1"/>
  <c r="E17" i="1" s="1"/>
  <c r="F23" i="3"/>
  <c r="G23" i="3"/>
  <c r="C39" i="3"/>
  <c r="C23" i="3"/>
  <c r="C29" i="3"/>
  <c r="C41" i="3"/>
  <c r="C20" i="1" s="1"/>
  <c r="C19" i="1" s="1"/>
  <c r="C18" i="1" s="1"/>
  <c r="C17" i="1" s="1"/>
  <c r="U62" i="7" l="1"/>
  <c r="V43" i="7"/>
  <c r="T11" i="7"/>
  <c r="U11" i="7"/>
  <c r="U10" i="7" s="1"/>
  <c r="U103" i="7"/>
  <c r="T62" i="7"/>
  <c r="T103" i="7" s="1"/>
  <c r="V103" i="7"/>
  <c r="V11" i="7"/>
  <c r="V10" i="7" s="1"/>
  <c r="P95" i="6"/>
  <c r="P94" i="6" s="1"/>
  <c r="P88" i="6"/>
  <c r="P73" i="6"/>
  <c r="P51" i="6"/>
  <c r="Q51" i="6"/>
  <c r="O111" i="6"/>
  <c r="O110" i="6" s="1"/>
  <c r="O109" i="6" s="1"/>
  <c r="O108" i="6" s="1"/>
  <c r="Q88" i="6"/>
  <c r="O58" i="6"/>
  <c r="O51" i="6" s="1"/>
  <c r="O59" i="6"/>
  <c r="O10" i="6"/>
  <c r="O74" i="6"/>
  <c r="O44" i="6"/>
  <c r="O43" i="6" s="1"/>
  <c r="Q42" i="6"/>
  <c r="O21" i="6"/>
  <c r="P18" i="6"/>
  <c r="Q18" i="6"/>
  <c r="Q10" i="6" s="1"/>
  <c r="Q9" i="6" s="1"/>
  <c r="P11" i="6"/>
  <c r="Q73" i="6"/>
  <c r="O45" i="6"/>
  <c r="Q20" i="6"/>
  <c r="Q19" i="6" s="1"/>
  <c r="Q82" i="5"/>
  <c r="Q81" i="5" s="1"/>
  <c r="Q83" i="5"/>
  <c r="Q55" i="5"/>
  <c r="Q54" i="5"/>
  <c r="Q53" i="5" s="1"/>
  <c r="P39" i="5"/>
  <c r="P38" i="5"/>
  <c r="S83" i="5"/>
  <c r="S82" i="5"/>
  <c r="S81" i="5" s="1"/>
  <c r="T66" i="5"/>
  <c r="P66" i="5"/>
  <c r="R37" i="5"/>
  <c r="Q32" i="5"/>
  <c r="Q31" i="5"/>
  <c r="Q30" i="5" s="1"/>
  <c r="T9" i="5"/>
  <c r="T8" i="5"/>
  <c r="P8" i="5"/>
  <c r="P7" i="5" s="1"/>
  <c r="P9" i="5"/>
  <c r="P83" i="5"/>
  <c r="P82" i="5"/>
  <c r="P81" i="5" s="1"/>
  <c r="S14" i="5"/>
  <c r="S13" i="5"/>
  <c r="T37" i="5"/>
  <c r="R31" i="5"/>
  <c r="R30" i="5" s="1"/>
  <c r="R32" i="5"/>
  <c r="Q71" i="5"/>
  <c r="Q66" i="5" s="1"/>
  <c r="Q72" i="5"/>
  <c r="S66" i="5"/>
  <c r="R66" i="5"/>
  <c r="R54" i="5"/>
  <c r="R53" i="5" s="1"/>
  <c r="R55" i="5"/>
  <c r="P44" i="5"/>
  <c r="P43" i="5"/>
  <c r="T32" i="5"/>
  <c r="T31" i="5"/>
  <c r="T30" i="5" s="1"/>
  <c r="P31" i="5"/>
  <c r="P30" i="5" s="1"/>
  <c r="P32" i="5"/>
  <c r="S8" i="5"/>
  <c r="S7" i="5" s="1"/>
  <c r="S9" i="5"/>
  <c r="R7" i="5"/>
  <c r="T13" i="5"/>
  <c r="S97" i="5"/>
  <c r="R83" i="5"/>
  <c r="R72" i="5"/>
  <c r="S50" i="5"/>
  <c r="S48" i="5" s="1"/>
  <c r="S37" i="5" s="1"/>
  <c r="S32" i="5"/>
  <c r="R97" i="5"/>
  <c r="P73" i="5"/>
  <c r="C12" i="4"/>
  <c r="C11" i="4" s="1"/>
  <c r="C16" i="1" s="1"/>
  <c r="C15" i="1" s="1"/>
  <c r="C14" i="1" s="1"/>
  <c r="C13" i="1" s="1"/>
  <c r="C12" i="1" s="1"/>
  <c r="C11" i="1" s="1"/>
  <c r="D12" i="4"/>
  <c r="D11" i="4" s="1"/>
  <c r="E58" i="4"/>
  <c r="E12" i="4"/>
  <c r="E11" i="4" s="1"/>
  <c r="T10" i="7" l="1"/>
  <c r="Q133" i="6"/>
  <c r="O133" i="6"/>
  <c r="O9" i="6"/>
  <c r="P10" i="6"/>
  <c r="Q101" i="5"/>
  <c r="S101" i="5"/>
  <c r="R101" i="5"/>
  <c r="T7" i="5"/>
  <c r="T101" i="5" s="1"/>
  <c r="P101" i="5"/>
  <c r="P37" i="5"/>
  <c r="E16" i="1"/>
  <c r="E15" i="1" s="1"/>
  <c r="E14" i="1" s="1"/>
  <c r="E13" i="1" s="1"/>
  <c r="E12" i="1" s="1"/>
  <c r="E11" i="1" s="1"/>
  <c r="G16" i="1"/>
  <c r="G15" i="1" s="1"/>
  <c r="G14" i="1" s="1"/>
  <c r="G13" i="1" s="1"/>
  <c r="G12" i="1" s="1"/>
  <c r="G11" i="1" s="1"/>
  <c r="D16" i="1"/>
  <c r="D15" i="1" s="1"/>
  <c r="D14" i="1" s="1"/>
  <c r="D13" i="1" s="1"/>
  <c r="D12" i="1" s="1"/>
  <c r="D11" i="1" s="1"/>
  <c r="F16" i="1"/>
  <c r="F15" i="1" s="1"/>
  <c r="F14" i="1" s="1"/>
  <c r="F13" i="1" s="1"/>
  <c r="F12" i="1" s="1"/>
  <c r="F11" i="1" s="1"/>
  <c r="P133" i="6" l="1"/>
  <c r="P9" i="6"/>
</calcChain>
</file>

<file path=xl/sharedStrings.xml><?xml version="1.0" encoding="utf-8"?>
<sst xmlns="http://schemas.openxmlformats.org/spreadsheetml/2006/main" count="890" uniqueCount="390">
  <si>
    <t>Приложение 1</t>
  </si>
  <si>
    <t>(руб.)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</si>
  <si>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</si>
  <si>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</si>
  <si>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</si>
  <si>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</si>
  <si>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</si>
  <si>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</si>
  <si>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</si>
  <si>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</si>
  <si>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</si>
  <si>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</si>
  <si>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</si>
  <si>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</si>
  <si>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</si>
  <si>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</si>
  <si>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</si>
  <si>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</si>
  <si>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</si>
  <si>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</si>
  <si>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</si>
  <si>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</si>
  <si>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 xml:space="preserve">                                                           </t>
  </si>
  <si>
    <t>Приложение 6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</si>
  <si>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</si>
  <si>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</si>
  <si>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</si>
  <si>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</si>
  <si>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</si>
  <si>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</si>
  <si>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</si>
  <si>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</si>
  <si>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</si>
  <si>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</si>
  <si>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</si>
  <si>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</si>
  <si>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</si>
  <si>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</si>
  <si>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</si>
  <si>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0100</t>
  </si>
  <si>
    <t>Общегосударственные вопросы</t>
  </si>
  <si>
    <t>0102</t>
  </si>
  <si>
    <t>0104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</si>
  <si>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</si>
  <si>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</si>
  <si>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</si>
  <si>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</si>
  <si>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</si>
  <si>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</si>
  <si>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провоохранительная деятельность</t>
  </si>
  <si>
    <t>0310</t>
  </si>
  <si>
    <t>Обеспечение пожарной безопасности</t>
  </si>
  <si>
    <t>0500</t>
  </si>
  <si>
    <t>Жилищно-коммунальное хозяйство</t>
  </si>
  <si>
    <t>0503</t>
  </si>
  <si>
    <t>Благоустройство</t>
  </si>
  <si>
    <t>0800</t>
  </si>
  <si>
    <t>0801</t>
  </si>
  <si>
    <t>Культура</t>
  </si>
  <si>
    <t>1100</t>
  </si>
  <si>
    <t>Физическая культура и спорт</t>
  </si>
  <si>
    <t>1101</t>
  </si>
  <si>
    <t xml:space="preserve">Физическая культура </t>
  </si>
  <si>
    <t>Итого расходов</t>
  </si>
  <si>
    <t>0103</t>
  </si>
  <si>
    <t>0113</t>
  </si>
  <si>
    <t>Национальная экономика</t>
  </si>
  <si>
    <t>Другие вопросы в области национальной экономики</t>
  </si>
  <si>
    <t>0400</t>
  </si>
  <si>
    <t>0412</t>
  </si>
  <si>
    <t>2015 год</t>
  </si>
  <si>
    <t>0304</t>
  </si>
  <si>
    <t>Органы юстиции</t>
  </si>
  <si>
    <t>0409</t>
  </si>
  <si>
    <t>РЗПР</t>
  </si>
  <si>
    <t xml:space="preserve">Наименование </t>
  </si>
  <si>
    <t xml:space="preserve">Источники внутреннего финансирования дефицита местного бюджета </t>
  </si>
  <si>
    <t>2016 год</t>
  </si>
  <si>
    <t>Акцизы по подакцизным товарам (продукции), производимым на территории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</si>
  <si>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</si>
  <si>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 xml:space="preserve">2015 год </t>
  </si>
  <si>
    <t xml:space="preserve">2016 год </t>
  </si>
  <si>
    <t xml:space="preserve">2017 год </t>
  </si>
  <si>
    <t>Налог, взимаемый в связи с применением упрощенной системы налогообложения</t>
  </si>
  <si>
    <t xml:space="preserve"> по разделам и подразделам расходов классификации расходов  бюджетов</t>
  </si>
  <si>
    <t>0502</t>
  </si>
  <si>
    <t>Коммунальное хозяйство</t>
  </si>
  <si>
    <t>0501</t>
  </si>
  <si>
    <t>Жилищное хозяйство</t>
  </si>
  <si>
    <t>Другие вопросы в области национальной безопасности и правоохранительной деятельности</t>
  </si>
  <si>
    <t>0314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</si>
  <si>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</si>
  <si>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</si>
  <si>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</si>
  <si>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</si>
  <si>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</si>
  <si>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</si>
  <si>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</si>
  <si>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</si>
  <si>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</si>
  <si>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</si>
  <si>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</si>
  <si>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Дорожное хозяйство (дорожные фонды)</t>
  </si>
  <si>
    <t xml:space="preserve">Культура, кинематография </t>
  </si>
  <si>
    <t>к решению Совета депутатов</t>
  </si>
  <si>
    <t>Наименование показателя</t>
  </si>
  <si>
    <t>Код дохода по бюджетной классификации</t>
  </si>
  <si>
    <t>1</t>
  </si>
  <si>
    <t>3</t>
  </si>
  <si>
    <t>4</t>
  </si>
  <si>
    <r>
      <t xml:space="preserve">Доходы бюджета - ВСЕГО: </t>
    </r>
    <r>
      <rPr>
        <sz val="8"/>
        <color indexed="8"/>
        <rFont val="Arial"/>
        <family val="2"/>
        <charset val="204"/>
      </rPr>
      <t xml:space="preserve">
В том числе:</t>
    </r>
  </si>
  <si>
    <t>X</t>
  </si>
  <si>
    <t>000 10000000000000000</t>
  </si>
  <si>
    <t>000 10100000000000000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</si>
  <si>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</si>
  <si>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</si>
  <si>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</si>
  <si>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000 10102010011000110</t>
  </si>
  <si>
    <t>НАЛОГИ НА ТОВАРЫ (РАБОТЫ, УСЛУГИ), РЕАЛИЗУЕМЫЕ НА ТЕРРИТОРИИ РОССИЙСКОЙ ФЕДЕРАЦИИ</t>
  </si>
  <si>
    <t>000 10300000000000000</t>
  </si>
  <si>
    <t>000 10302000010000110</t>
  </si>
  <si>
    <t>000 10302230010000110</t>
  </si>
  <si>
    <t>000 10302240010000110</t>
  </si>
  <si>
    <t>000 10302250010000110</t>
  </si>
  <si>
    <t>000 10302260010000110</t>
  </si>
  <si>
    <t>000 10500000000000000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</si>
  <si>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</si>
  <si>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</si>
  <si>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</si>
  <si>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</si>
  <si>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000 10501011011000110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</si>
  <si>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</si>
  <si>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</si>
  <si>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000 10501021010000110</t>
  </si>
  <si>
    <t>000 10501021011000110</t>
  </si>
  <si>
    <t>000 10503000010000110</t>
  </si>
  <si>
    <t>000 10503010010000110</t>
  </si>
  <si>
    <t xml:space="preserve">Единый сельскохозяйственный налог </t>
  </si>
  <si>
    <t>000 10503010011000110</t>
  </si>
  <si>
    <t>000 10600000000000000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</si>
  <si>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</si>
  <si>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</si>
  <si>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</si>
  <si>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000 10601030101000110</t>
  </si>
  <si>
    <t>000 10606000000000110</t>
  </si>
  <si>
    <t>Земельный налог с организаций</t>
  </si>
  <si>
    <t>000 10606030000000110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</si>
  <si>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</si>
  <si>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</si>
  <si>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</si>
  <si>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</si>
  <si>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</si>
  <si>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</si>
  <si>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</si>
  <si>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</si>
  <si>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000 11100000000000000</t>
  </si>
  <si>
    <t>000 11105000000000120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</si>
  <si>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</si>
  <si>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</si>
  <si>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</si>
  <si>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000 20000000000000000</t>
  </si>
  <si>
    <t>000 20200000000000000</t>
  </si>
  <si>
    <t>Субвенции бюджетам бюджетной системы Российской Федерации</t>
  </si>
  <si>
    <t>Субвенции бюджетам на государственную регистрацию актов гражданского состояния</t>
  </si>
  <si>
    <t>Субвенции бюджетам сельских поселений на государственную регистрацию актов гражданского состояния</t>
  </si>
  <si>
    <t>Приложение №  5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</si>
  <si>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</si>
  <si>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</si>
  <si>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</si>
  <si>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сельских поселений</t>
  </si>
  <si>
    <t>Прочие безвозмездные поступления от негосударственных организаций в бюджеты сельских поселений</t>
  </si>
  <si>
    <t>ПРОЧИЕ БЕЗВОЗМЕЗДНЫЕ ПОСТУПЛЕНИЯ</t>
  </si>
  <si>
    <t>Прочие безвозмездные поступления в бюджеты сельских поселений</t>
  </si>
  <si>
    <t>232 20400000000000000</t>
  </si>
  <si>
    <t>232 20700000000000000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</si>
  <si>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</si>
  <si>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</si>
  <si>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сельских поселений</t>
  </si>
  <si>
    <t>232  20705030100000150</t>
  </si>
  <si>
    <t>232  20705000100000150</t>
  </si>
  <si>
    <t>232  20405099100000150</t>
  </si>
  <si>
    <t>232  20405000100000150</t>
  </si>
  <si>
    <t>232  20229999100000150</t>
  </si>
  <si>
    <t>232  20229999000000150</t>
  </si>
  <si>
    <t>000 20210000000000150</t>
  </si>
  <si>
    <t>232  20230000000000150</t>
  </si>
  <si>
    <t>232  20235930000000150</t>
  </si>
  <si>
    <t>232  20235930100000150</t>
  </si>
  <si>
    <t>232  20235118000000150</t>
  </si>
  <si>
    <t>232  20235118100000150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</si>
  <si>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</si>
  <si>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100  10302261010000110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</si>
  <si>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</si>
  <si>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100  10302251010000110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</si>
  <si>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</si>
  <si>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100  10302241010000110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</si>
  <si>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</si>
  <si>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100  10302231010000110</t>
  </si>
  <si>
    <t>232 20220000000000150</t>
  </si>
  <si>
    <t>0107</t>
  </si>
  <si>
    <t>Обеспечение проведения выборов и референдумов</t>
  </si>
  <si>
    <t>232 20220216000000150</t>
  </si>
  <si>
    <t>232 20220216100000150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</si>
  <si>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</si>
  <si>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</si>
  <si>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</si>
  <si>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</si>
  <si>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</si>
  <si>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</si>
  <si>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</si>
  <si>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182 10102030011000110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</si>
  <si>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</si>
  <si>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</si>
  <si>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000 20227576000000150</t>
  </si>
  <si>
    <t>Поступление доходов в бюджет Новочеркасский сельсовет по кодам видов доходов, подвидов доходов на 2021 год и на плановый период 2022- 2023 годов</t>
  </si>
  <si>
    <t>Код источника финансирования по КИВФ,КИВнФ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</si>
  <si>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</si>
  <si>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</si>
  <si>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</si>
  <si>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</si>
  <si>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 (средства, поступающие на благоустройство мест захоронения)</t>
  </si>
  <si>
    <t>000 11715030100012150</t>
  </si>
  <si>
    <t>232   20215001100000150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</si>
  <si>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</si>
  <si>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000 20215001000000150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</si>
  <si>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</si>
  <si>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</si>
  <si>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000 20225299000000150</t>
  </si>
  <si>
    <t>232 20225299100000150</t>
  </si>
  <si>
    <t>232 20227576100000150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</si>
  <si>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</si>
  <si>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</si>
  <si>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000 20216001000000150</t>
  </si>
  <si>
    <t>232 20216001100000000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</si>
  <si>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</si>
  <si>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</si>
  <si>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</si>
  <si>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000 20240000000000150</t>
  </si>
  <si>
    <t>000 20249999000000150</t>
  </si>
  <si>
    <t>232 20249999100000150</t>
  </si>
  <si>
    <t>Резервные фонды</t>
  </si>
  <si>
    <t>0111</t>
  </si>
  <si>
    <t xml:space="preserve"> Новочеркасского сельсовета </t>
  </si>
  <si>
    <t>Саракташского района</t>
  </si>
  <si>
    <t>Оренбургской области</t>
  </si>
  <si>
    <t>Новочеркасского сельсовета  Саракташского района                Оренбургской областим</t>
  </si>
  <si>
    <t>Новочеркасского сельсовета Саракташского района Оренбургской области</t>
  </si>
  <si>
    <t>Распределение бюджетных ассигнований местного бюджета  на 2021 год и плановый период 2022-2023 годов.</t>
  </si>
  <si>
    <t>на 2021 год и плановый период 2022-2023 годов</t>
  </si>
  <si>
    <t xml:space="preserve">№ 45 от 29.04.2021 </t>
  </si>
  <si>
    <t/>
  </si>
  <si>
    <t>ИТОГО ПО РАЗДЕЛАМ РАСХОДОВ</t>
  </si>
  <si>
    <t>Иные закупки товаров, работ и услуг для государственных (муниципальных) нужд</t>
  </si>
  <si>
    <t>Финансовое обеспечение мероприятий в области физической культуры, спорта и туризма на территории муниципального образования поселений</t>
  </si>
  <si>
    <t>Подпрограмма "Развитие физической культуры и массового спорта на территории муниципального образования Новочеркасский сельсовет"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</si>
  <si>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 на 2018-2024 годы"</t>
  </si>
  <si>
    <t>Физическая культура</t>
  </si>
  <si>
    <t>ФИЗИЧЕСКАЯ КУЛЬТУРА И СПОРТ</t>
  </si>
  <si>
    <t>627А155190</t>
  </si>
  <si>
    <t>Государственная поддержка отрасли культуры</t>
  </si>
  <si>
    <t>Повышение заработной платы работников муниципальных учреждений культуры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</si>
  <si>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</si>
  <si>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240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</si>
  <si>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</si>
  <si>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Финансирование социально-значимых мероприятий</t>
  </si>
  <si>
    <t>Подпрограмма "Развитие культуры на территории муниципального образования Новочеркасский сельсовет"</t>
  </si>
  <si>
    <t>КУЛЬТУРА, КИНЕМАТОГРАФИЯ</t>
  </si>
  <si>
    <t>62Б00L5760</t>
  </si>
  <si>
    <t>Обеспечение комплексного развития сельских территорий</t>
  </si>
  <si>
    <t>62Б0000000</t>
  </si>
  <si>
    <t>Подпрограмма ""Комплексное освоение сельских территорий"</t>
  </si>
  <si>
    <t>626П5S1401</t>
  </si>
  <si>
    <t>Реализация инициативных проектов (Приоритетный проект "Благоустройство территории кладбища в поселке Правобережный Саракташского района Оренбургской области")</t>
  </si>
  <si>
    <t>Финансовое обеспечение мероприятий по благоустройству территорий муниципального образования поселения</t>
  </si>
  <si>
    <t>Подпрограмма "Благоустройство территории муниципального образования Новочеркасский сельсовет"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</si>
  <si>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</si>
  <si>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Непрограммное направление расходов (непрограммные мероприятия)</t>
  </si>
  <si>
    <t>ЖИЛИЩНО-КОММУНАЛЬНОЕ ХОЗЯЙСТВО</t>
  </si>
  <si>
    <t>62А00S0010</t>
  </si>
  <si>
    <t>Бюджетные инвестиции</t>
  </si>
  <si>
    <t>Капитальные вложения в объекты муниципальной собственности</t>
  </si>
  <si>
    <t>62А0000000</t>
  </si>
  <si>
    <t xml:space="preserve">Подпрограмма «Развитие системы градорегулирования в муниципальном образовании Новочеркасский сельсовет Саракташского района Оренбургской области»
</t>
  </si>
  <si>
    <t>62500S0410</t>
  </si>
  <si>
    <t>Софинансирование расходов по капитальному ремонту и ремонту автомобильных дорог общего пользования населенных пунктов</t>
  </si>
  <si>
    <t>Содержание и ремонт, капитальный ремонт автомобильных дорог общего пользования и искусственных сооружений на них</t>
  </si>
  <si>
    <t>Подпрограмма "Развитие дорожного хозяйства на территории муниципального образования Новочеркасский сельсовет"</t>
  </si>
  <si>
    <t>НАЦИОНАЛЬНАЯ ЭКОНОМИКА</t>
  </si>
  <si>
    <t>Иные закупки товаров, работ и услуг для обеспечения государственных (муниципальных) нужд</t>
  </si>
  <si>
    <t>Меры поддержки добровольных народных дружин</t>
  </si>
  <si>
    <t>Подпрограмма "Обеспечение поддержки добровольных народных дружин на территории муниципального образования Новочеркасский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</si>
  <si>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</si>
  <si>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"Обеспечение пожарной безопасности на территории муниципального образования Новочеркасский сельсовет"</t>
  </si>
  <si>
    <t>Осуществление переданных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</si>
  <si>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Подпрограмма "Обеспечение осуществления части, переданных органами власти другого уровня, полномочий"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</si>
  <si>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</si>
  <si>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</si>
  <si>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</si>
  <si>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</si>
  <si>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НАЦИОНАЛЬНАЯ ОБОРОНА</t>
  </si>
  <si>
    <t>Резервные средства</t>
  </si>
  <si>
    <t>Создание и использование средств резервного фонда администрации поселений Саракташского района</t>
  </si>
  <si>
    <t>Межбюджетные трансферты на осуществление части переданных в район полномочий по внешнему муниципальному контролю</t>
  </si>
  <si>
    <t>подпрограмма "Осуществление деятельности аппарата управления администрации муниципального образования Новочеркасский сельсовет"</t>
  </si>
  <si>
    <t>850</t>
  </si>
  <si>
    <t>Уплата налогов, сборов и иных платежей</t>
  </si>
  <si>
    <t>540</t>
  </si>
  <si>
    <t>Аппарат администрации муниципального образования</t>
  </si>
  <si>
    <t>Глава муниципального образования</t>
  </si>
  <si>
    <t>Подпрограмма "Осуществление деятельности аппарата управления администрации муниципального образования Новочеркасский сельсовет"</t>
  </si>
  <si>
    <t>ОБЩЕГОСУДАРСТВЕННЫЕ ВОПРОСЫ</t>
  </si>
  <si>
    <t>Квартал IV</t>
  </si>
  <si>
    <t>Квартал III</t>
  </si>
  <si>
    <t>Квартал II</t>
  </si>
  <si>
    <t>Квартал I</t>
  </si>
  <si>
    <t>КВР</t>
  </si>
  <si>
    <t>КЦСР</t>
  </si>
  <si>
    <t>Подраздел</t>
  </si>
  <si>
    <t>Раздел</t>
  </si>
  <si>
    <t>КФСР</t>
  </si>
  <si>
    <t>Наименование</t>
  </si>
  <si>
    <t>Распределение бюджетных ассигнований из местного бюджета на 2021 год и плановый период 2022-2023 годов по разделам и подразделам, целевым статьям и видам расходов классификации расходов  бюджета</t>
  </si>
  <si>
    <t xml:space="preserve">Новочеркасского сельсовета                                                Саракташского района                                                      Оренбургской области                                                                             № 45 от 29.04.2021 </t>
  </si>
  <si>
    <t xml:space="preserve">к решениюСовета депутатов </t>
  </si>
  <si>
    <t>Приложение № 7</t>
  </si>
  <si>
    <t>ИТОГО РАСХОДОВ</t>
  </si>
  <si>
    <t>Прочая закупка товаров, работ и услуг для государственных (муниципальных) нужд</t>
  </si>
  <si>
    <t>Закупка товаров, работ, услуг в целях капитального ремонта государственного (муниципального) имущества</t>
  </si>
  <si>
    <t>Финансовое обеспечение части переданных полномочий по организации и обеспечению жителей услугами организации культуры и библиотечного обслуживания</t>
  </si>
  <si>
    <t xml:space="preserve">Закупка энергетических ресурсов </t>
  </si>
  <si>
    <t>Бюджетные инвестиции в объекты капитального строительства государственной (муниципальной) собственности</t>
  </si>
  <si>
    <t>Подпрограмма «Развитие системы градорегулирования в муниципальном образовании Новочеркасский сельсовет Саракташского района Оренбургской области»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</si>
  <si>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</si>
  <si>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</si>
  <si>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 на 2018-2021 годы"</t>
  </si>
  <si>
    <t>Уплата иных платежей</t>
  </si>
  <si>
    <t>Уплата налога на имущество организаций и земельного налога</t>
  </si>
  <si>
    <t>Расходы бюджета - ВСЕГО В том числе:</t>
  </si>
  <si>
    <t>КВСР</t>
  </si>
  <si>
    <t>Ведомственная структура расходов местного бюджета на 2021 год и плановый период 2022-2023 годов</t>
  </si>
  <si>
    <t>Новочеркасского сельсовета Саракташского района                Оренбургской области                               № 45 от 29.04.2021</t>
  </si>
  <si>
    <t xml:space="preserve">к решению Совета депутатов </t>
  </si>
  <si>
    <t>Приложение № 8</t>
  </si>
  <si>
    <t xml:space="preserve"> </t>
  </si>
  <si>
    <t>Всего:</t>
  </si>
  <si>
    <t>ИТОГО:</t>
  </si>
  <si>
    <t>7700090140</t>
  </si>
  <si>
    <t>000</t>
  </si>
  <si>
    <t>Иные бюджетные ассигнования</t>
  </si>
  <si>
    <t>7700000000</t>
  </si>
  <si>
    <t>Подпрограмма "Комплексное развитие сельских территорий"</t>
  </si>
  <si>
    <t>6280095240</t>
  </si>
  <si>
    <t>6280000000</t>
  </si>
  <si>
    <t>6270095220</t>
  </si>
  <si>
    <t>6270075080</t>
  </si>
  <si>
    <t>6270000000</t>
  </si>
  <si>
    <t>626П500000</t>
  </si>
  <si>
    <t>Реализация проектов развития общественной инфраструктуры, основанных на местных инициативах</t>
  </si>
  <si>
    <t>6260095310</t>
  </si>
  <si>
    <t>6260000000</t>
  </si>
  <si>
    <t>Подпрограмма "Благоустройство на территории муниципального образования Новочеркасский сельсовет"</t>
  </si>
  <si>
    <t>6250095280</t>
  </si>
  <si>
    <t>6250000000</t>
  </si>
  <si>
    <t>6240020040</t>
  </si>
  <si>
    <t>6240000000</t>
  </si>
  <si>
    <t>6230095020</t>
  </si>
  <si>
    <t>Защита населения и территории от чрезвычайных ситуаций природного и техногенного характера, пожарная безопасность</t>
  </si>
  <si>
    <t>6230000000</t>
  </si>
  <si>
    <t>6220051180</t>
  </si>
  <si>
    <t>6220000000</t>
  </si>
  <si>
    <t>6210010080</t>
  </si>
  <si>
    <t>6210010020</t>
  </si>
  <si>
    <t>6210010010</t>
  </si>
  <si>
    <t>6210000000</t>
  </si>
  <si>
    <t>Подпрограмма "Осуществление деятельности аппарата управления"</t>
  </si>
  <si>
    <t>6200000000</t>
  </si>
  <si>
    <t>на 2023 год</t>
  </si>
  <si>
    <t>на 2022 год</t>
  </si>
  <si>
    <t>ЭКР</t>
  </si>
  <si>
    <t>ВР</t>
  </si>
  <si>
    <t>ПР</t>
  </si>
  <si>
    <t>РЗ</t>
  </si>
  <si>
    <t>ЦСР</t>
  </si>
  <si>
    <t>тыс.рублей</t>
  </si>
  <si>
    <t xml:space="preserve">                                                                            РАСХОДОВ НА 2021 И НА ПЛАНОВЫЙ ПЕРИОД 2022 И 2023 ГОДОВ</t>
  </si>
  <si>
    <t xml:space="preserve">                                    , РАЗДЕЛАМ, ПОДРАЗДЕЛАМ, ГРУППАМ И  ПОДГРУППАМ ВИДОВ РАСХОДОВ КЛАССИФИКАЦИИ</t>
  </si>
  <si>
    <t xml:space="preserve">                                       ПРОГРАММАМ НОВОЧЕРКАССКОГО СЕЛЬСОВЕТА НЕПРОГРАММНЫМ НАПРАВЛЕНИЯМ ДЕЯТЕЛЬНОСТИ)</t>
  </si>
  <si>
    <t xml:space="preserve">                                    РАСПРЕДЕЛЕНИЕ БЮДЖЕТНЫХ АССИГНОВАНИЙ МЕСТНОГО БЮДЖЕТА ПО ЦЕЛЕВЫМ СТАТЬЯМ (МУНИЦИПАЛЬНЫМ</t>
  </si>
  <si>
    <t>Приложение № 9                                                к решению Совета депутатов                      Новочеркасского сельсовета                  Саракташского района                                    Оренбургской области                                    № 45 от 29.04.2021</t>
  </si>
  <si>
    <t>Приложение 19                                                          к Решению Совета депутатов района от 19 декабря 2014 года №470 (вредакции решения Совета депутатов района от 7 мая 2015 года №543)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</si>
</sst>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2" formatCode="0000"/>
    <numFmt numFmtId="173" formatCode="00"/>
    <numFmt numFmtId="174" formatCode="0000000"/>
    <numFmt numFmtId="175" formatCode="000"/>
    <numFmt numFmtId="176" formatCode="#,##0.0"/>
    <numFmt numFmtId="178" formatCode="#,##0.00;[Red]\-#,##0.00;0.00"/>
    <numFmt numFmtId="182" formatCode="0;[Red]0"/>
    <numFmt numFmtId="184" formatCode="&quot;&quot;###,##0.00"/>
    <numFmt numFmtId="185" formatCode="&quot;&quot;#000"/>
    <numFmt numFmtId="186" formatCode="0.00;[Red]0.00"/>
    <numFmt numFmtId="192" formatCode="0000000000"/>
    <numFmt numFmtId="193" formatCode="#,##0.00_ ;[Red]\-#,##0.00\ "/>
  </numFmts>
  <fonts count="5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204"/>
    </font>
    <font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8"/>
      <color indexed="8"/>
      <name val="Arial"/>
      <family val="2"/>
      <charset val="204"/>
    </font>
    <font>
      <b/>
      <sz val="10"/>
      <name val="Arial Cyr"/>
      <charset val="204"/>
    </font>
    <font>
      <sz val="8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8"/>
      <name val="Arial Unicode MS"/>
      <family val="2"/>
      <charset val="204"/>
    </font>
    <font>
      <sz val="8"/>
      <color indexed="8"/>
      <name val="Arial Unicode MS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indexed="8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"/>
      <charset val="204"/>
    </font>
    <font>
      <sz val="8"/>
      <name val="Arial"/>
      <charset val="204"/>
    </font>
    <font>
      <b/>
      <sz val="8"/>
      <name val="Arial"/>
      <charset val="204"/>
    </font>
    <font>
      <sz val="8"/>
      <name val="Times New Roman"/>
      <family val="1"/>
      <charset val="204"/>
    </font>
    <font>
      <b/>
      <sz val="10"/>
      <name val="Arial"/>
      <charset val="204"/>
    </font>
    <font>
      <b/>
      <sz val="9"/>
      <name val="Arial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20" fillId="0" borderId="0"/>
    <xf numFmtId="0" fontId="8" fillId="0" borderId="0"/>
    <xf numFmtId="0" fontId="8" fillId="0" borderId="0"/>
    <xf numFmtId="0" fontId="47" fillId="0" borderId="0"/>
  </cellStyleXfs>
  <cellXfs count="5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quotePrefix="1" applyFont="1" applyFill="1" applyBorder="1" applyAlignment="1">
      <alignment horizontal="left" vertical="center"/>
    </xf>
    <xf numFmtId="49" fontId="7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0" fillId="0" borderId="0" xfId="0" applyFont="1"/>
    <xf numFmtId="0" fontId="1" fillId="0" borderId="1" xfId="0" applyFont="1" applyFill="1" applyBorder="1" applyAlignment="1">
      <alignment horizontal="justify" vertical="center" wrapText="1"/>
    </xf>
    <xf numFmtId="0" fontId="10" fillId="0" borderId="0" xfId="0" applyFont="1"/>
    <xf numFmtId="176" fontId="1" fillId="0" borderId="1" xfId="0" applyNumberFormat="1" applyFont="1" applyFill="1" applyBorder="1" applyAlignment="1">
      <alignment horizontal="justify" vertical="top" wrapText="1"/>
    </xf>
    <xf numFmtId="49" fontId="7" fillId="0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2" fillId="0" borderId="1" xfId="0" applyFont="1" applyBorder="1"/>
    <xf numFmtId="0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justify" vertical="center"/>
    </xf>
    <xf numFmtId="0" fontId="0" fillId="0" borderId="0" xfId="0" applyFill="1" applyAlignment="1">
      <alignment horizontal="right"/>
    </xf>
    <xf numFmtId="0" fontId="8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top" wrapText="1"/>
    </xf>
    <xf numFmtId="0" fontId="12" fillId="0" borderId="9" xfId="0" applyFont="1" applyFill="1" applyBorder="1" applyAlignment="1">
      <alignment horizontal="center" wrapText="1"/>
    </xf>
    <xf numFmtId="184" fontId="12" fillId="0" borderId="9" xfId="0" applyNumberFormat="1" applyFont="1" applyFill="1" applyBorder="1" applyAlignment="1">
      <alignment horizontal="right" wrapText="1"/>
    </xf>
    <xf numFmtId="184" fontId="12" fillId="0" borderId="10" xfId="0" applyNumberFormat="1" applyFont="1" applyFill="1" applyBorder="1" applyAlignment="1">
      <alignment horizontal="right" wrapText="1"/>
    </xf>
    <xf numFmtId="0" fontId="12" fillId="0" borderId="11" xfId="0" applyFont="1" applyFill="1" applyBorder="1" applyAlignment="1">
      <alignment horizontal="left" vertical="top" wrapText="1"/>
    </xf>
    <xf numFmtId="0" fontId="12" fillId="0" borderId="12" xfId="0" applyFont="1" applyFill="1" applyBorder="1" applyAlignment="1">
      <alignment horizontal="center" wrapText="1"/>
    </xf>
    <xf numFmtId="0" fontId="12" fillId="0" borderId="13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wrapText="1"/>
    </xf>
    <xf numFmtId="186" fontId="14" fillId="0" borderId="1" xfId="0" applyNumberFormat="1" applyFont="1" applyBorder="1"/>
    <xf numFmtId="184" fontId="12" fillId="0" borderId="14" xfId="0" applyNumberFormat="1" applyFont="1" applyFill="1" applyBorder="1" applyAlignment="1">
      <alignment horizontal="right" wrapText="1"/>
    </xf>
    <xf numFmtId="184" fontId="12" fillId="0" borderId="1" xfId="0" applyNumberFormat="1" applyFont="1" applyBorder="1" applyAlignment="1">
      <alignment horizontal="right" wrapText="1"/>
    </xf>
    <xf numFmtId="184" fontId="12" fillId="0" borderId="1" xfId="0" applyNumberFormat="1" applyFont="1" applyFill="1" applyBorder="1" applyAlignment="1">
      <alignment horizontal="right" wrapText="1"/>
    </xf>
    <xf numFmtId="0" fontId="12" fillId="0" borderId="1" xfId="0" applyFont="1" applyBorder="1" applyAlignment="1">
      <alignment horizontal="center" wrapText="1"/>
    </xf>
    <xf numFmtId="0" fontId="12" fillId="0" borderId="12" xfId="0" applyFont="1" applyFill="1" applyBorder="1" applyAlignment="1">
      <alignment horizontal="left" vertical="top" wrapText="1"/>
    </xf>
    <xf numFmtId="185" fontId="12" fillId="0" borderId="15" xfId="0" applyNumberFormat="1" applyFont="1" applyFill="1" applyBorder="1" applyAlignment="1">
      <alignment horizontal="center" wrapText="1"/>
    </xf>
    <xf numFmtId="184" fontId="12" fillId="0" borderId="12" xfId="0" applyNumberFormat="1" applyFont="1" applyFill="1" applyBorder="1" applyAlignment="1">
      <alignment horizontal="right" wrapText="1"/>
    </xf>
    <xf numFmtId="0" fontId="12" fillId="0" borderId="16" xfId="0" applyFont="1" applyFill="1" applyBorder="1" applyAlignment="1">
      <alignment horizontal="left" vertical="top" wrapText="1"/>
    </xf>
    <xf numFmtId="0" fontId="12" fillId="0" borderId="17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18" xfId="0" applyFont="1" applyFill="1" applyBorder="1" applyAlignment="1">
      <alignment horizontal="left" vertical="top" wrapText="1"/>
    </xf>
    <xf numFmtId="0" fontId="12" fillId="0" borderId="19" xfId="0" applyFont="1" applyFill="1" applyBorder="1" applyAlignment="1">
      <alignment horizontal="left" vertical="top" wrapText="1"/>
    </xf>
    <xf numFmtId="0" fontId="12" fillId="0" borderId="20" xfId="0" applyFont="1" applyFill="1" applyBorder="1" applyAlignment="1">
      <alignment horizontal="center" wrapText="1"/>
    </xf>
    <xf numFmtId="184" fontId="12" fillId="0" borderId="20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left" vertical="top" wrapText="1"/>
    </xf>
    <xf numFmtId="0" fontId="16" fillId="0" borderId="21" xfId="0" applyFont="1" applyBorder="1" applyAlignment="1">
      <alignment horizontal="left" vertical="top" wrapText="1"/>
    </xf>
    <xf numFmtId="0" fontId="15" fillId="0" borderId="20" xfId="0" applyFont="1" applyBorder="1" applyAlignment="1">
      <alignment horizontal="center" wrapText="1"/>
    </xf>
    <xf numFmtId="184" fontId="12" fillId="0" borderId="20" xfId="0" applyNumberFormat="1" applyFont="1" applyBorder="1" applyAlignment="1">
      <alignment horizontal="right" wrapText="1"/>
    </xf>
    <xf numFmtId="186" fontId="2" fillId="0" borderId="1" xfId="0" applyNumberFormat="1" applyFont="1" applyBorder="1"/>
    <xf numFmtId="186" fontId="1" fillId="0" borderId="1" xfId="0" applyNumberFormat="1" applyFont="1" applyBorder="1"/>
    <xf numFmtId="186" fontId="2" fillId="0" borderId="1" xfId="0" applyNumberFormat="1" applyFont="1" applyFill="1" applyBorder="1"/>
    <xf numFmtId="186" fontId="1" fillId="0" borderId="1" xfId="0" applyNumberFormat="1" applyFont="1" applyFill="1" applyBorder="1"/>
    <xf numFmtId="186" fontId="1" fillId="2" borderId="1" xfId="0" applyNumberFormat="1" applyFont="1" applyFill="1" applyBorder="1"/>
    <xf numFmtId="186" fontId="2" fillId="2" borderId="1" xfId="0" applyNumberFormat="1" applyFont="1" applyFill="1" applyBorder="1"/>
    <xf numFmtId="0" fontId="12" fillId="0" borderId="9" xfId="0" applyFont="1" applyFill="1" applyBorder="1" applyAlignment="1">
      <alignment horizontal="left" vertical="top" wrapText="1"/>
    </xf>
    <xf numFmtId="49" fontId="12" fillId="0" borderId="9" xfId="0" applyNumberFormat="1" applyFont="1" applyFill="1" applyBorder="1" applyAlignment="1">
      <alignment horizontal="center" wrapText="1"/>
    </xf>
    <xf numFmtId="0" fontId="17" fillId="0" borderId="1" xfId="0" applyFont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horizontal="center" wrapText="1"/>
    </xf>
    <xf numFmtId="0" fontId="16" fillId="0" borderId="1" xfId="0" applyFont="1" applyBorder="1" applyAlignment="1">
      <alignment horizontal="left" vertical="top" wrapText="1"/>
    </xf>
    <xf numFmtId="184" fontId="12" fillId="0" borderId="21" xfId="0" applyNumberFormat="1" applyFont="1" applyFill="1" applyBorder="1" applyAlignment="1">
      <alignment horizontal="right" wrapText="1"/>
    </xf>
    <xf numFmtId="0" fontId="12" fillId="0" borderId="6" xfId="0" applyFont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49" fontId="12" fillId="2" borderId="1" xfId="0" applyNumberFormat="1" applyFont="1" applyFill="1" applyBorder="1" applyAlignment="1">
      <alignment horizontal="center" wrapText="1"/>
    </xf>
    <xf numFmtId="184" fontId="12" fillId="0" borderId="22" xfId="0" applyNumberFormat="1" applyFont="1" applyFill="1" applyBorder="1" applyAlignment="1">
      <alignment horizontal="right" wrapText="1"/>
    </xf>
    <xf numFmtId="184" fontId="12" fillId="0" borderId="23" xfId="0" applyNumberFormat="1" applyFont="1" applyFill="1" applyBorder="1" applyAlignment="1">
      <alignment horizontal="right" wrapText="1"/>
    </xf>
    <xf numFmtId="0" fontId="0" fillId="2" borderId="0" xfId="0" applyFill="1"/>
    <xf numFmtId="0" fontId="1" fillId="2" borderId="0" xfId="0" applyFont="1" applyFill="1" applyAlignment="1"/>
    <xf numFmtId="0" fontId="12" fillId="0" borderId="9" xfId="0" applyFont="1" applyBorder="1" applyAlignment="1">
      <alignment horizontal="center" wrapText="1"/>
    </xf>
    <xf numFmtId="184" fontId="12" fillId="0" borderId="24" xfId="0" applyNumberFormat="1" applyFont="1" applyFill="1" applyBorder="1" applyAlignment="1">
      <alignment horizontal="right" wrapText="1"/>
    </xf>
    <xf numFmtId="0" fontId="18" fillId="0" borderId="1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center" wrapText="1"/>
    </xf>
    <xf numFmtId="186" fontId="14" fillId="0" borderId="20" xfId="0" applyNumberFormat="1" applyFont="1" applyBorder="1"/>
    <xf numFmtId="0" fontId="12" fillId="0" borderId="9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3" fontId="1" fillId="0" borderId="0" xfId="0" applyNumberFormat="1" applyFont="1"/>
    <xf numFmtId="0" fontId="1" fillId="0" borderId="0" xfId="0" applyFont="1" applyFill="1" applyAlignment="1">
      <alignment horizontal="left"/>
    </xf>
    <xf numFmtId="3" fontId="3" fillId="0" borderId="0" xfId="0" applyNumberFormat="1" applyFont="1" applyFill="1"/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Border="1" applyAlignment="1">
      <alignment horizontal="center" vertical="top" wrapText="1"/>
    </xf>
    <xf numFmtId="0" fontId="13" fillId="0" borderId="0" xfId="0" applyFont="1" applyFill="1" applyAlignment="1">
      <alignment horizontal="center" vertical="distributed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right" wrapText="1"/>
    </xf>
    <xf numFmtId="0" fontId="0" fillId="0" borderId="0" xfId="0" applyAlignment="1">
      <alignment wrapText="1"/>
    </xf>
    <xf numFmtId="0" fontId="8" fillId="0" borderId="0" xfId="2"/>
    <xf numFmtId="186" fontId="8" fillId="0" borderId="0" xfId="2" applyNumberFormat="1"/>
    <xf numFmtId="0" fontId="8" fillId="0" borderId="0" xfId="2" applyAlignment="1">
      <alignment horizontal="right"/>
    </xf>
    <xf numFmtId="0" fontId="8" fillId="0" borderId="0" xfId="2" applyFill="1" applyAlignment="1">
      <alignment horizontal="right"/>
    </xf>
    <xf numFmtId="0" fontId="8" fillId="0" borderId="0" xfId="2" applyAlignment="1">
      <alignment horizontal="justify" vertical="justify"/>
    </xf>
    <xf numFmtId="0" fontId="8" fillId="0" borderId="0" xfId="2" applyProtection="1">
      <protection hidden="1"/>
    </xf>
    <xf numFmtId="186" fontId="8" fillId="0" borderId="0" xfId="2" applyNumberFormat="1" applyProtection="1">
      <protection hidden="1"/>
    </xf>
    <xf numFmtId="0" fontId="14" fillId="0" borderId="0" xfId="2" applyFont="1" applyAlignment="1" applyProtection="1">
      <alignment vertical="top"/>
      <protection hidden="1"/>
    </xf>
    <xf numFmtId="0" fontId="8" fillId="0" borderId="0" xfId="2" applyAlignment="1" applyProtection="1">
      <alignment horizontal="right"/>
      <protection hidden="1"/>
    </xf>
    <xf numFmtId="0" fontId="8" fillId="0" borderId="0" xfId="2" applyFill="1" applyAlignment="1" applyProtection="1">
      <alignment horizontal="right"/>
      <protection hidden="1"/>
    </xf>
    <xf numFmtId="0" fontId="8" fillId="0" borderId="0" xfId="2" applyAlignment="1" applyProtection="1">
      <alignment horizontal="justify" vertical="justify"/>
      <protection hidden="1"/>
    </xf>
    <xf numFmtId="0" fontId="14" fillId="0" borderId="0" xfId="2" applyFont="1" applyProtection="1">
      <protection hidden="1"/>
    </xf>
    <xf numFmtId="0" fontId="8" fillId="0" borderId="25" xfId="2" applyBorder="1" applyProtection="1">
      <protection hidden="1"/>
    </xf>
    <xf numFmtId="0" fontId="14" fillId="0" borderId="0" xfId="2" applyFont="1" applyFill="1" applyAlignment="1" applyProtection="1">
      <alignment horizontal="right"/>
      <protection hidden="1"/>
    </xf>
    <xf numFmtId="0" fontId="21" fillId="0" borderId="0" xfId="2" applyFont="1" applyProtection="1">
      <protection hidden="1"/>
    </xf>
    <xf numFmtId="0" fontId="21" fillId="0" borderId="0" xfId="2" applyFont="1" applyAlignment="1" applyProtection="1">
      <alignment horizontal="right"/>
      <protection hidden="1"/>
    </xf>
    <xf numFmtId="0" fontId="8" fillId="0" borderId="0" xfId="2" applyNumberFormat="1" applyFont="1" applyFill="1" applyAlignment="1" applyProtection="1">
      <protection hidden="1"/>
    </xf>
    <xf numFmtId="3" fontId="22" fillId="0" borderId="0" xfId="2" applyNumberFormat="1" applyFont="1" applyFill="1" applyAlignment="1" applyProtection="1">
      <protection hidden="1"/>
    </xf>
    <xf numFmtId="186" fontId="22" fillId="0" borderId="0" xfId="2" applyNumberFormat="1" applyFont="1" applyFill="1" applyAlignment="1" applyProtection="1">
      <protection hidden="1"/>
    </xf>
    <xf numFmtId="0" fontId="8" fillId="0" borderId="0" xfId="2" applyNumberFormat="1" applyFont="1" applyFill="1" applyAlignment="1" applyProtection="1">
      <alignment horizontal="right"/>
      <protection hidden="1"/>
    </xf>
    <xf numFmtId="0" fontId="8" fillId="0" borderId="0" xfId="2" applyNumberFormat="1" applyFont="1" applyFill="1" applyAlignment="1" applyProtection="1">
      <alignment horizontal="justify" vertical="justify"/>
      <protection hidden="1"/>
    </xf>
    <xf numFmtId="0" fontId="14" fillId="0" borderId="0" xfId="2" applyNumberFormat="1" applyFont="1" applyFill="1" applyAlignment="1" applyProtection="1">
      <protection hidden="1"/>
    </xf>
    <xf numFmtId="186" fontId="22" fillId="0" borderId="1" xfId="2" applyNumberFormat="1" applyFont="1" applyFill="1" applyBorder="1" applyAlignment="1" applyProtection="1">
      <protection hidden="1"/>
    </xf>
    <xf numFmtId="3" fontId="22" fillId="0" borderId="1" xfId="2" applyNumberFormat="1" applyFont="1" applyFill="1" applyBorder="1" applyAlignment="1" applyProtection="1">
      <protection hidden="1"/>
    </xf>
    <xf numFmtId="0" fontId="22" fillId="0" borderId="1" xfId="2" applyNumberFormat="1" applyFont="1" applyFill="1" applyBorder="1" applyAlignment="1" applyProtection="1">
      <alignment horizontal="right"/>
      <protection hidden="1"/>
    </xf>
    <xf numFmtId="192" fontId="14" fillId="0" borderId="1" xfId="2" applyNumberFormat="1" applyFont="1" applyFill="1" applyBorder="1" applyAlignment="1" applyProtection="1">
      <alignment horizontal="right"/>
      <protection hidden="1"/>
    </xf>
    <xf numFmtId="0" fontId="22" fillId="0" borderId="1" xfId="2" applyNumberFormat="1" applyFont="1" applyFill="1" applyBorder="1" applyAlignment="1" applyProtection="1">
      <protection hidden="1"/>
    </xf>
    <xf numFmtId="0" fontId="22" fillId="0" borderId="1" xfId="2" applyNumberFormat="1" applyFont="1" applyFill="1" applyBorder="1" applyAlignment="1" applyProtection="1">
      <alignment horizontal="center" vertical="justify"/>
      <protection hidden="1"/>
    </xf>
    <xf numFmtId="0" fontId="14" fillId="0" borderId="0" xfId="2" applyNumberFormat="1" applyFont="1" applyFill="1" applyBorder="1" applyAlignment="1" applyProtection="1">
      <protection hidden="1"/>
    </xf>
    <xf numFmtId="186" fontId="14" fillId="0" borderId="1" xfId="2" applyNumberFormat="1" applyFont="1" applyBorder="1"/>
    <xf numFmtId="0" fontId="14" fillId="0" borderId="1" xfId="2" applyFont="1" applyBorder="1"/>
    <xf numFmtId="175" fontId="14" fillId="0" borderId="1" xfId="2" applyNumberFormat="1" applyFont="1" applyBorder="1"/>
    <xf numFmtId="0" fontId="23" fillId="0" borderId="1" xfId="1" applyFont="1" applyBorder="1"/>
    <xf numFmtId="173" fontId="14" fillId="0" borderId="1" xfId="2" applyNumberFormat="1" applyFont="1" applyFill="1" applyBorder="1" applyAlignment="1" applyProtection="1">
      <protection hidden="1"/>
    </xf>
    <xf numFmtId="172" fontId="14" fillId="0" borderId="1" xfId="2" applyNumberFormat="1" applyFont="1" applyFill="1" applyBorder="1" applyAlignment="1" applyProtection="1">
      <protection hidden="1"/>
    </xf>
    <xf numFmtId="175" fontId="14" fillId="0" borderId="1" xfId="2" applyNumberFormat="1" applyFont="1" applyFill="1" applyBorder="1" applyAlignment="1" applyProtection="1">
      <alignment horizontal="justify" vertical="justify" wrapText="1"/>
      <protection hidden="1"/>
    </xf>
    <xf numFmtId="174" fontId="14" fillId="0" borderId="1" xfId="2" applyNumberFormat="1" applyFont="1" applyFill="1" applyBorder="1" applyAlignment="1" applyProtection="1">
      <alignment horizontal="justify" vertical="justify" wrapText="1"/>
      <protection hidden="1"/>
    </xf>
    <xf numFmtId="172" fontId="22" fillId="0" borderId="1" xfId="2" applyNumberFormat="1" applyFont="1" applyFill="1" applyBorder="1" applyAlignment="1" applyProtection="1">
      <alignment horizontal="justify" vertical="justify" wrapText="1"/>
      <protection hidden="1"/>
    </xf>
    <xf numFmtId="0" fontId="8" fillId="0" borderId="0" xfId="2" applyBorder="1" applyAlignment="1" applyProtection="1">
      <alignment horizontal="justify" vertical="justify"/>
      <protection hidden="1"/>
    </xf>
    <xf numFmtId="0" fontId="23" fillId="0" borderId="1" xfId="1" applyFont="1" applyBorder="1" applyAlignment="1">
      <alignment vertical="distributed"/>
    </xf>
    <xf numFmtId="0" fontId="8" fillId="0" borderId="1" xfId="2" applyBorder="1"/>
    <xf numFmtId="192" fontId="22" fillId="0" borderId="26" xfId="2" applyNumberFormat="1" applyFont="1" applyFill="1" applyBorder="1" applyAlignment="1" applyProtection="1">
      <alignment horizontal="right"/>
      <protection hidden="1"/>
    </xf>
    <xf numFmtId="172" fontId="22" fillId="0" borderId="1" xfId="2" applyNumberFormat="1" applyFont="1" applyFill="1" applyBorder="1" applyAlignment="1" applyProtection="1">
      <alignment vertical="justify" wrapText="1"/>
      <protection hidden="1"/>
    </xf>
    <xf numFmtId="172" fontId="22" fillId="0" borderId="27" xfId="2" applyNumberFormat="1" applyFont="1" applyFill="1" applyBorder="1" applyAlignment="1" applyProtection="1">
      <alignment horizontal="left" vertical="justify" wrapText="1"/>
      <protection hidden="1"/>
    </xf>
    <xf numFmtId="172" fontId="22" fillId="0" borderId="26" xfId="2" applyNumberFormat="1" applyFont="1" applyFill="1" applyBorder="1" applyAlignment="1" applyProtection="1">
      <alignment horizontal="left" vertical="justify" wrapText="1"/>
      <protection hidden="1"/>
    </xf>
    <xf numFmtId="192" fontId="14" fillId="0" borderId="1" xfId="2" applyNumberFormat="1" applyFont="1" applyFill="1" applyBorder="1"/>
    <xf numFmtId="172" fontId="22" fillId="0" borderId="23" xfId="2" applyNumberFormat="1" applyFont="1" applyFill="1" applyBorder="1" applyAlignment="1" applyProtection="1">
      <alignment horizontal="left" vertical="justify" wrapText="1"/>
      <protection hidden="1"/>
    </xf>
    <xf numFmtId="172" fontId="22" fillId="0" borderId="27" xfId="2" applyNumberFormat="1" applyFont="1" applyFill="1" applyBorder="1" applyAlignment="1" applyProtection="1">
      <alignment horizontal="left" vertical="justify" wrapText="1"/>
      <protection hidden="1"/>
    </xf>
    <xf numFmtId="172" fontId="22" fillId="0" borderId="26" xfId="2" applyNumberFormat="1" applyFont="1" applyFill="1" applyBorder="1" applyAlignment="1" applyProtection="1">
      <alignment horizontal="left" vertical="justify" wrapText="1"/>
      <protection hidden="1"/>
    </xf>
    <xf numFmtId="186" fontId="22" fillId="0" borderId="1" xfId="2" applyNumberFormat="1" applyFont="1" applyBorder="1"/>
    <xf numFmtId="0" fontId="24" fillId="0" borderId="1" xfId="2" applyFont="1" applyBorder="1"/>
    <xf numFmtId="175" fontId="22" fillId="0" borderId="1" xfId="2" applyNumberFormat="1" applyFont="1" applyBorder="1"/>
    <xf numFmtId="192" fontId="22" fillId="0" borderId="1" xfId="2" applyNumberFormat="1" applyFont="1" applyFill="1" applyBorder="1"/>
    <xf numFmtId="173" fontId="22" fillId="0" borderId="1" xfId="2" applyNumberFormat="1" applyFont="1" applyFill="1" applyBorder="1" applyAlignment="1" applyProtection="1">
      <protection hidden="1"/>
    </xf>
    <xf numFmtId="172" fontId="22" fillId="0" borderId="1" xfId="2" applyNumberFormat="1" applyFont="1" applyFill="1" applyBorder="1" applyAlignment="1" applyProtection="1">
      <protection hidden="1"/>
    </xf>
    <xf numFmtId="175" fontId="22" fillId="0" borderId="23" xfId="2" applyNumberFormat="1" applyFont="1" applyFill="1" applyBorder="1" applyAlignment="1" applyProtection="1">
      <alignment horizontal="left" vertical="justify" wrapText="1"/>
      <protection hidden="1"/>
    </xf>
    <xf numFmtId="175" fontId="22" fillId="0" borderId="27" xfId="2" applyNumberFormat="1" applyFont="1" applyFill="1" applyBorder="1" applyAlignment="1" applyProtection="1">
      <alignment horizontal="left" vertical="justify" wrapText="1"/>
      <protection hidden="1"/>
    </xf>
    <xf numFmtId="175" fontId="22" fillId="0" borderId="26" xfId="2" applyNumberFormat="1" applyFont="1" applyFill="1" applyBorder="1" applyAlignment="1" applyProtection="1">
      <alignment horizontal="left" vertical="justify" wrapText="1"/>
      <protection hidden="1"/>
    </xf>
    <xf numFmtId="0" fontId="23" fillId="0" borderId="1" xfId="1" applyFont="1" applyBorder="1" applyAlignment="1">
      <alignment horizontal="right"/>
    </xf>
    <xf numFmtId="178" fontId="14" fillId="0" borderId="1" xfId="2" applyNumberFormat="1" applyFont="1" applyFill="1" applyBorder="1" applyAlignment="1" applyProtection="1">
      <protection hidden="1"/>
    </xf>
    <xf numFmtId="175" fontId="14" fillId="0" borderId="1" xfId="2" applyNumberFormat="1" applyFont="1" applyFill="1" applyBorder="1" applyAlignment="1" applyProtection="1">
      <alignment horizontal="right"/>
      <protection hidden="1"/>
    </xf>
    <xf numFmtId="172" fontId="22" fillId="0" borderId="2" xfId="2" applyNumberFormat="1" applyFont="1" applyFill="1" applyBorder="1" applyAlignment="1" applyProtection="1">
      <alignment horizontal="justify" vertical="justify" wrapText="1"/>
      <protection hidden="1"/>
    </xf>
    <xf numFmtId="186" fontId="14" fillId="0" borderId="1" xfId="2" applyNumberFormat="1" applyFont="1" applyFill="1" applyBorder="1" applyAlignment="1" applyProtection="1">
      <protection hidden="1"/>
    </xf>
    <xf numFmtId="172" fontId="22" fillId="0" borderId="28" xfId="2" applyNumberFormat="1" applyFont="1" applyFill="1" applyBorder="1" applyAlignment="1" applyProtection="1">
      <alignment horizontal="justify" vertical="justify" wrapText="1"/>
      <protection hidden="1"/>
    </xf>
    <xf numFmtId="0" fontId="8" fillId="0" borderId="29" xfId="2" applyBorder="1" applyAlignment="1" applyProtection="1">
      <alignment horizontal="justify" vertical="justify"/>
      <protection hidden="1"/>
    </xf>
    <xf numFmtId="174" fontId="14" fillId="0" borderId="1" xfId="2" applyNumberFormat="1" applyFont="1" applyFill="1" applyBorder="1" applyAlignment="1" applyProtection="1">
      <alignment horizontal="justify" vertical="justify" wrapText="1"/>
      <protection hidden="1"/>
    </xf>
    <xf numFmtId="172" fontId="22" fillId="0" borderId="6" xfId="2" applyNumberFormat="1" applyFont="1" applyFill="1" applyBorder="1" applyAlignment="1" applyProtection="1">
      <alignment horizontal="justify" vertical="justify" wrapText="1"/>
      <protection hidden="1"/>
    </xf>
    <xf numFmtId="172" fontId="22" fillId="0" borderId="26" xfId="2" applyNumberFormat="1" applyFont="1" applyFill="1" applyBorder="1" applyAlignment="1" applyProtection="1">
      <alignment horizontal="justify" vertical="justify" wrapText="1"/>
      <protection hidden="1"/>
    </xf>
    <xf numFmtId="178" fontId="14" fillId="0" borderId="26" xfId="2" applyNumberFormat="1" applyFont="1" applyFill="1" applyBorder="1" applyAlignment="1" applyProtection="1">
      <protection hidden="1"/>
    </xf>
    <xf numFmtId="178" fontId="14" fillId="0" borderId="23" xfId="2" applyNumberFormat="1" applyFont="1" applyFill="1" applyBorder="1" applyAlignment="1" applyProtection="1">
      <protection hidden="1"/>
    </xf>
    <xf numFmtId="175" fontId="22" fillId="0" borderId="1" xfId="2" applyNumberFormat="1" applyFont="1" applyFill="1" applyBorder="1" applyAlignment="1" applyProtection="1">
      <alignment horizontal="right"/>
      <protection hidden="1"/>
    </xf>
    <xf numFmtId="173" fontId="22" fillId="0" borderId="26" xfId="2" applyNumberFormat="1" applyFont="1" applyFill="1" applyBorder="1" applyAlignment="1" applyProtection="1">
      <protection hidden="1"/>
    </xf>
    <xf numFmtId="172" fontId="22" fillId="0" borderId="30" xfId="2" applyNumberFormat="1" applyFont="1" applyFill="1" applyBorder="1" applyAlignment="1" applyProtection="1">
      <alignment horizontal="justify" vertical="justify" wrapText="1"/>
      <protection hidden="1"/>
    </xf>
    <xf numFmtId="172" fontId="14" fillId="0" borderId="27" xfId="2" applyNumberFormat="1" applyFont="1" applyFill="1" applyBorder="1" applyAlignment="1" applyProtection="1">
      <protection hidden="1"/>
    </xf>
    <xf numFmtId="172" fontId="22" fillId="0" borderId="1" xfId="2" applyNumberFormat="1" applyFont="1" applyFill="1" applyBorder="1" applyAlignment="1" applyProtection="1">
      <alignment horizontal="justify" vertical="justify" wrapText="1"/>
      <protection hidden="1"/>
    </xf>
    <xf numFmtId="186" fontId="22" fillId="2" borderId="1" xfId="2" applyNumberFormat="1" applyFont="1" applyFill="1" applyBorder="1" applyAlignment="1" applyProtection="1">
      <protection hidden="1"/>
    </xf>
    <xf numFmtId="178" fontId="14" fillId="2" borderId="26" xfId="2" applyNumberFormat="1" applyFont="1" applyFill="1" applyBorder="1" applyAlignment="1" applyProtection="1">
      <protection hidden="1"/>
    </xf>
    <xf numFmtId="178" fontId="14" fillId="2" borderId="1" xfId="2" applyNumberFormat="1" applyFont="1" applyFill="1" applyBorder="1" applyAlignment="1" applyProtection="1">
      <protection hidden="1"/>
    </xf>
    <xf numFmtId="178" fontId="14" fillId="2" borderId="23" xfId="2" applyNumberFormat="1" applyFont="1" applyFill="1" applyBorder="1" applyAlignment="1" applyProtection="1">
      <protection hidden="1"/>
    </xf>
    <xf numFmtId="175" fontId="22" fillId="2" borderId="1" xfId="2" applyNumberFormat="1" applyFont="1" applyFill="1" applyBorder="1" applyAlignment="1" applyProtection="1">
      <alignment horizontal="right"/>
      <protection hidden="1"/>
    </xf>
    <xf numFmtId="192" fontId="22" fillId="2" borderId="26" xfId="2" applyNumberFormat="1" applyFont="1" applyFill="1" applyBorder="1" applyAlignment="1" applyProtection="1">
      <alignment horizontal="right"/>
      <protection hidden="1"/>
    </xf>
    <xf numFmtId="173" fontId="22" fillId="2" borderId="26" xfId="2" applyNumberFormat="1" applyFont="1" applyFill="1" applyBorder="1" applyAlignment="1" applyProtection="1">
      <protection hidden="1"/>
    </xf>
    <xf numFmtId="172" fontId="14" fillId="2" borderId="27" xfId="2" applyNumberFormat="1" applyFont="1" applyFill="1" applyBorder="1" applyAlignment="1" applyProtection="1">
      <protection hidden="1"/>
    </xf>
    <xf numFmtId="172" fontId="22" fillId="2" borderId="6" xfId="2" applyNumberFormat="1" applyFont="1" applyFill="1" applyBorder="1" applyAlignment="1" applyProtection="1">
      <alignment horizontal="justify" vertical="justify" wrapText="1"/>
      <protection hidden="1"/>
    </xf>
    <xf numFmtId="0" fontId="23" fillId="0" borderId="26" xfId="1" applyFont="1" applyBorder="1" applyAlignment="1">
      <alignment horizontal="right"/>
    </xf>
    <xf numFmtId="173" fontId="14" fillId="0" borderId="26" xfId="2" applyNumberFormat="1" applyFont="1" applyFill="1" applyBorder="1" applyAlignment="1" applyProtection="1">
      <protection hidden="1"/>
    </xf>
    <xf numFmtId="174" fontId="14" fillId="0" borderId="27" xfId="2" applyNumberFormat="1" applyFont="1" applyFill="1" applyBorder="1" applyAlignment="1" applyProtection="1">
      <alignment horizontal="justify" vertical="justify" wrapText="1"/>
      <protection hidden="1"/>
    </xf>
    <xf numFmtId="174" fontId="14" fillId="0" borderId="23" xfId="2" applyNumberFormat="1" applyFont="1" applyFill="1" applyBorder="1" applyAlignment="1" applyProtection="1">
      <alignment horizontal="justify" vertical="justify" wrapText="1"/>
      <protection hidden="1"/>
    </xf>
    <xf numFmtId="172" fontId="22" fillId="0" borderId="23" xfId="2" applyNumberFormat="1" applyFont="1" applyFill="1" applyBorder="1" applyAlignment="1" applyProtection="1">
      <alignment horizontal="justify" vertical="justify" wrapText="1"/>
      <protection hidden="1"/>
    </xf>
    <xf numFmtId="175" fontId="14" fillId="0" borderId="23" xfId="2" applyNumberFormat="1" applyFont="1" applyFill="1" applyBorder="1" applyAlignment="1" applyProtection="1">
      <alignment horizontal="justify" vertical="justify" wrapText="1"/>
      <protection hidden="1"/>
    </xf>
    <xf numFmtId="174" fontId="14" fillId="0" borderId="26" xfId="2" applyNumberFormat="1" applyFont="1" applyFill="1" applyBorder="1" applyAlignment="1" applyProtection="1">
      <alignment horizontal="justify" vertical="justify" wrapText="1"/>
      <protection hidden="1"/>
    </xf>
    <xf numFmtId="192" fontId="14" fillId="0" borderId="26" xfId="2" applyNumberFormat="1" applyFont="1" applyFill="1" applyBorder="1" applyAlignment="1" applyProtection="1">
      <alignment horizontal="right"/>
      <protection hidden="1"/>
    </xf>
    <xf numFmtId="172" fontId="22" fillId="0" borderId="6" xfId="2" applyNumberFormat="1" applyFont="1" applyFill="1" applyBorder="1" applyAlignment="1" applyProtection="1">
      <alignment horizontal="justify" vertical="justify" wrapText="1"/>
      <protection hidden="1"/>
    </xf>
    <xf numFmtId="175" fontId="25" fillId="0" borderId="23" xfId="2" applyNumberFormat="1" applyFont="1" applyFill="1" applyBorder="1" applyAlignment="1" applyProtection="1">
      <alignment horizontal="justify" vertical="justify" wrapText="1"/>
      <protection hidden="1"/>
    </xf>
    <xf numFmtId="174" fontId="25" fillId="0" borderId="23" xfId="2" applyNumberFormat="1" applyFont="1" applyFill="1" applyBorder="1" applyAlignment="1" applyProtection="1">
      <alignment horizontal="justify" vertical="justify" wrapText="1"/>
      <protection hidden="1"/>
    </xf>
    <xf numFmtId="0" fontId="26" fillId="0" borderId="27" xfId="1" applyFont="1" applyBorder="1" applyAlignment="1">
      <alignment horizontal="left" wrapText="1"/>
    </xf>
    <xf numFmtId="0" fontId="26" fillId="0" borderId="26" xfId="1" applyFont="1" applyBorder="1" applyAlignment="1">
      <alignment horizontal="left" wrapText="1"/>
    </xf>
    <xf numFmtId="175" fontId="25" fillId="0" borderId="23" xfId="2" applyNumberFormat="1" applyFont="1" applyFill="1" applyBorder="1" applyAlignment="1" applyProtection="1">
      <alignment horizontal="left" vertical="justify" wrapText="1"/>
      <protection hidden="1"/>
    </xf>
    <xf numFmtId="175" fontId="25" fillId="0" borderId="27" xfId="2" applyNumberFormat="1" applyFont="1" applyFill="1" applyBorder="1" applyAlignment="1" applyProtection="1">
      <alignment horizontal="left" vertical="justify" wrapText="1"/>
      <protection hidden="1"/>
    </xf>
    <xf numFmtId="175" fontId="25" fillId="0" borderId="26" xfId="2" applyNumberFormat="1" applyFont="1" applyFill="1" applyBorder="1" applyAlignment="1" applyProtection="1">
      <alignment horizontal="left" vertical="justify" wrapText="1"/>
      <protection hidden="1"/>
    </xf>
    <xf numFmtId="174" fontId="14" fillId="0" borderId="23" xfId="2" applyNumberFormat="1" applyFont="1" applyFill="1" applyBorder="1" applyAlignment="1" applyProtection="1">
      <alignment horizontal="justify" vertical="justify" wrapText="1"/>
      <protection hidden="1"/>
    </xf>
    <xf numFmtId="174" fontId="14" fillId="0" borderId="27" xfId="2" applyNumberFormat="1" applyFont="1" applyFill="1" applyBorder="1" applyAlignment="1" applyProtection="1">
      <alignment horizontal="justify" vertical="justify" wrapText="1"/>
      <protection hidden="1"/>
    </xf>
    <xf numFmtId="174" fontId="14" fillId="0" borderId="26" xfId="2" applyNumberFormat="1" applyFont="1" applyFill="1" applyBorder="1" applyAlignment="1" applyProtection="1">
      <alignment horizontal="justify" vertical="justify" wrapText="1"/>
      <protection hidden="1"/>
    </xf>
    <xf numFmtId="178" fontId="22" fillId="0" borderId="26" xfId="2" applyNumberFormat="1" applyFont="1" applyFill="1" applyBorder="1" applyAlignment="1" applyProtection="1">
      <protection hidden="1"/>
    </xf>
    <xf numFmtId="178" fontId="22" fillId="0" borderId="1" xfId="2" applyNumberFormat="1" applyFont="1" applyFill="1" applyBorder="1" applyAlignment="1" applyProtection="1">
      <protection hidden="1"/>
    </xf>
    <xf numFmtId="178" fontId="22" fillId="0" borderId="23" xfId="2" applyNumberFormat="1" applyFont="1" applyFill="1" applyBorder="1" applyAlignment="1" applyProtection="1">
      <protection hidden="1"/>
    </xf>
    <xf numFmtId="175" fontId="22" fillId="0" borderId="1" xfId="2" applyNumberFormat="1" applyFont="1" applyFill="1" applyBorder="1" applyAlignment="1" applyProtection="1">
      <alignment horizontal="left" vertical="justify" wrapText="1"/>
      <protection hidden="1"/>
    </xf>
    <xf numFmtId="175" fontId="22" fillId="0" borderId="1" xfId="2" applyNumberFormat="1" applyFont="1" applyFill="1" applyBorder="1" applyAlignment="1" applyProtection="1">
      <alignment horizontal="left" vertical="justify" wrapText="1"/>
      <protection hidden="1"/>
    </xf>
    <xf numFmtId="172" fontId="22" fillId="0" borderId="30" xfId="2" applyNumberFormat="1" applyFont="1" applyFill="1" applyBorder="1" applyAlignment="1" applyProtection="1">
      <alignment vertical="justify" wrapText="1"/>
      <protection hidden="1"/>
    </xf>
    <xf numFmtId="192" fontId="22" fillId="0" borderId="1" xfId="2" applyNumberFormat="1" applyFont="1" applyFill="1" applyBorder="1" applyAlignment="1" applyProtection="1">
      <alignment horizontal="right"/>
      <protection hidden="1"/>
    </xf>
    <xf numFmtId="186" fontId="14" fillId="2" borderId="1" xfId="2" applyNumberFormat="1" applyFont="1" applyFill="1" applyBorder="1" applyAlignment="1" applyProtection="1">
      <protection hidden="1"/>
    </xf>
    <xf numFmtId="175" fontId="14" fillId="2" borderId="1" xfId="2" applyNumberFormat="1" applyFont="1" applyFill="1" applyBorder="1" applyAlignment="1" applyProtection="1">
      <alignment horizontal="right"/>
      <protection hidden="1"/>
    </xf>
    <xf numFmtId="173" fontId="14" fillId="2" borderId="1" xfId="2" applyNumberFormat="1" applyFont="1" applyFill="1" applyBorder="1" applyAlignment="1" applyProtection="1">
      <protection hidden="1"/>
    </xf>
    <xf numFmtId="172" fontId="14" fillId="2" borderId="1" xfId="2" applyNumberFormat="1" applyFont="1" applyFill="1" applyBorder="1" applyAlignment="1" applyProtection="1">
      <protection hidden="1"/>
    </xf>
    <xf numFmtId="174" fontId="14" fillId="2" borderId="1" xfId="2" applyNumberFormat="1" applyFont="1" applyFill="1" applyBorder="1" applyAlignment="1" applyProtection="1">
      <alignment horizontal="justify" vertical="justify" wrapText="1"/>
      <protection hidden="1"/>
    </xf>
    <xf numFmtId="173" fontId="14" fillId="2" borderId="26" xfId="2" applyNumberFormat="1" applyFont="1" applyFill="1" applyBorder="1" applyAlignment="1" applyProtection="1">
      <protection hidden="1"/>
    </xf>
    <xf numFmtId="175" fontId="14" fillId="2" borderId="1" xfId="2" applyNumberFormat="1" applyFont="1" applyFill="1" applyBorder="1" applyAlignment="1" applyProtection="1">
      <alignment horizontal="justify" vertical="justify" wrapText="1"/>
      <protection hidden="1"/>
    </xf>
    <xf numFmtId="174" fontId="14" fillId="2" borderId="26" xfId="2" applyNumberFormat="1" applyFont="1" applyFill="1" applyBorder="1" applyAlignment="1" applyProtection="1">
      <alignment horizontal="justify" vertical="justify" wrapText="1"/>
      <protection hidden="1"/>
    </xf>
    <xf numFmtId="174" fontId="14" fillId="2" borderId="1" xfId="2" applyNumberFormat="1" applyFont="1" applyFill="1" applyBorder="1" applyAlignment="1" applyProtection="1">
      <alignment horizontal="justify" vertical="justify" wrapText="1"/>
      <protection hidden="1"/>
    </xf>
    <xf numFmtId="172" fontId="22" fillId="2" borderId="1" xfId="2" applyNumberFormat="1" applyFont="1" applyFill="1" applyBorder="1" applyAlignment="1" applyProtection="1">
      <alignment horizontal="justify" vertical="justify" wrapText="1"/>
      <protection hidden="1"/>
    </xf>
    <xf numFmtId="172" fontId="22" fillId="2" borderId="26" xfId="2" applyNumberFormat="1" applyFont="1" applyFill="1" applyBorder="1" applyAlignment="1" applyProtection="1">
      <alignment horizontal="justify" vertical="justify" wrapText="1"/>
      <protection hidden="1"/>
    </xf>
    <xf numFmtId="172" fontId="22" fillId="0" borderId="27" xfId="2" applyNumberFormat="1" applyFont="1" applyFill="1" applyBorder="1" applyAlignment="1" applyProtection="1">
      <alignment vertical="justify" wrapText="1"/>
      <protection hidden="1"/>
    </xf>
    <xf numFmtId="172" fontId="22" fillId="2" borderId="1" xfId="2" applyNumberFormat="1" applyFont="1" applyFill="1" applyBorder="1" applyAlignment="1" applyProtection="1">
      <alignment horizontal="justify" vertical="justify" wrapText="1"/>
      <protection hidden="1"/>
    </xf>
    <xf numFmtId="178" fontId="27" fillId="0" borderId="1" xfId="2" applyNumberFormat="1" applyFont="1" applyFill="1" applyBorder="1" applyAlignment="1" applyProtection="1">
      <protection hidden="1"/>
    </xf>
    <xf numFmtId="0" fontId="12" fillId="0" borderId="1" xfId="1" applyFont="1" applyBorder="1"/>
    <xf numFmtId="0" fontId="27" fillId="0" borderId="1" xfId="2" applyNumberFormat="1" applyFont="1" applyFill="1" applyBorder="1" applyAlignment="1" applyProtection="1">
      <alignment horizontal="justify" vertical="justify" wrapText="1"/>
      <protection hidden="1"/>
    </xf>
    <xf numFmtId="175" fontId="28" fillId="0" borderId="1" xfId="2" applyNumberFormat="1" applyFont="1" applyFill="1" applyBorder="1" applyAlignment="1" applyProtection="1">
      <alignment horizontal="right"/>
      <protection hidden="1"/>
    </xf>
    <xf numFmtId="0" fontId="27" fillId="0" borderId="23" xfId="2" applyNumberFormat="1" applyFont="1" applyFill="1" applyBorder="1" applyAlignment="1" applyProtection="1">
      <alignment horizontal="left" vertical="justify" wrapText="1"/>
      <protection hidden="1"/>
    </xf>
    <xf numFmtId="0" fontId="27" fillId="0" borderId="27" xfId="2" applyNumberFormat="1" applyFont="1" applyFill="1" applyBorder="1" applyAlignment="1" applyProtection="1">
      <alignment horizontal="left" vertical="justify" wrapText="1"/>
      <protection hidden="1"/>
    </xf>
    <xf numFmtId="0" fontId="27" fillId="0" borderId="26" xfId="2" applyNumberFormat="1" applyFont="1" applyFill="1" applyBorder="1" applyAlignment="1" applyProtection="1">
      <alignment horizontal="left" vertical="justify" wrapText="1"/>
      <protection hidden="1"/>
    </xf>
    <xf numFmtId="178" fontId="29" fillId="0" borderId="23" xfId="2" applyNumberFormat="1" applyFont="1" applyFill="1" applyBorder="1" applyAlignment="1" applyProtection="1">
      <protection hidden="1"/>
    </xf>
    <xf numFmtId="175" fontId="30" fillId="0" borderId="1" xfId="2" applyNumberFormat="1" applyFont="1" applyFill="1" applyBorder="1" applyAlignment="1" applyProtection="1">
      <alignment horizontal="right" wrapText="1"/>
      <protection hidden="1"/>
    </xf>
    <xf numFmtId="173" fontId="14" fillId="0" borderId="26" xfId="2" applyNumberFormat="1" applyFont="1" applyFill="1" applyBorder="1" applyAlignment="1" applyProtection="1">
      <alignment vertical="top"/>
      <protection hidden="1"/>
    </xf>
    <xf numFmtId="173" fontId="14" fillId="0" borderId="1" xfId="2" applyNumberFormat="1" applyFont="1" applyFill="1" applyBorder="1" applyAlignment="1" applyProtection="1">
      <alignment vertical="justify" wrapText="1"/>
      <protection hidden="1"/>
    </xf>
    <xf numFmtId="174" fontId="27" fillId="0" borderId="1" xfId="2" applyNumberFormat="1" applyFont="1" applyFill="1" applyBorder="1" applyAlignment="1" applyProtection="1">
      <alignment vertical="justify" wrapText="1"/>
      <protection hidden="1"/>
    </xf>
    <xf numFmtId="174" fontId="27" fillId="0" borderId="23" xfId="2" applyNumberFormat="1" applyFont="1" applyFill="1" applyBorder="1" applyAlignment="1" applyProtection="1">
      <alignment horizontal="left" vertical="justify" wrapText="1"/>
      <protection hidden="1"/>
    </xf>
    <xf numFmtId="174" fontId="27" fillId="0" borderId="27" xfId="2" applyNumberFormat="1" applyFont="1" applyFill="1" applyBorder="1" applyAlignment="1" applyProtection="1">
      <alignment horizontal="left" vertical="justify" wrapText="1"/>
      <protection hidden="1"/>
    </xf>
    <xf numFmtId="0" fontId="31" fillId="0" borderId="26" xfId="2" applyNumberFormat="1" applyFont="1" applyFill="1" applyBorder="1" applyAlignment="1" applyProtection="1">
      <alignment horizontal="left" vertical="justify" wrapText="1"/>
      <protection hidden="1"/>
    </xf>
    <xf numFmtId="186" fontId="22" fillId="0" borderId="1" xfId="2" applyNumberFormat="1" applyFont="1" applyFill="1" applyBorder="1" applyAlignment="1" applyProtection="1">
      <alignment vertical="top"/>
      <protection hidden="1"/>
    </xf>
    <xf numFmtId="178" fontId="22" fillId="0" borderId="1" xfId="2" applyNumberFormat="1" applyFont="1" applyFill="1" applyBorder="1" applyAlignment="1" applyProtection="1">
      <alignment vertical="top"/>
      <protection hidden="1"/>
    </xf>
    <xf numFmtId="178" fontId="22" fillId="0" borderId="26" xfId="2" applyNumberFormat="1" applyFont="1" applyFill="1" applyBorder="1" applyAlignment="1" applyProtection="1">
      <alignment vertical="top"/>
      <protection hidden="1"/>
    </xf>
    <xf numFmtId="175" fontId="22" fillId="0" borderId="1" xfId="2" applyNumberFormat="1" applyFont="1" applyFill="1" applyBorder="1" applyAlignment="1" applyProtection="1">
      <alignment vertical="top" wrapText="1"/>
      <protection hidden="1"/>
    </xf>
    <xf numFmtId="192" fontId="32" fillId="0" borderId="1" xfId="1" applyNumberFormat="1" applyFont="1" applyBorder="1" applyAlignment="1">
      <alignment vertical="top"/>
    </xf>
    <xf numFmtId="173" fontId="22" fillId="0" borderId="26" xfId="2" applyNumberFormat="1" applyFont="1" applyFill="1" applyBorder="1" applyAlignment="1" applyProtection="1">
      <alignment vertical="top"/>
      <protection hidden="1"/>
    </xf>
    <xf numFmtId="0" fontId="22" fillId="0" borderId="1" xfId="2" applyNumberFormat="1" applyFont="1" applyFill="1" applyBorder="1" applyAlignment="1" applyProtection="1">
      <alignment vertical="top" wrapText="1"/>
      <protection hidden="1"/>
    </xf>
    <xf numFmtId="0" fontId="33" fillId="0" borderId="27" xfId="2" applyNumberFormat="1" applyFont="1" applyFill="1" applyBorder="1" applyAlignment="1" applyProtection="1">
      <alignment vertical="justify" wrapText="1"/>
      <protection hidden="1"/>
    </xf>
    <xf numFmtId="0" fontId="34" fillId="0" borderId="26" xfId="2" applyNumberFormat="1" applyFont="1" applyFill="1" applyBorder="1" applyAlignment="1" applyProtection="1">
      <alignment vertical="justify" wrapText="1"/>
      <protection hidden="1"/>
    </xf>
    <xf numFmtId="174" fontId="27" fillId="0" borderId="1" xfId="2" applyNumberFormat="1" applyFont="1" applyFill="1" applyBorder="1" applyAlignment="1" applyProtection="1">
      <alignment horizontal="justify" vertical="justify" wrapText="1"/>
      <protection hidden="1"/>
    </xf>
    <xf numFmtId="172" fontId="35" fillId="0" borderId="23" xfId="2" applyNumberFormat="1" applyFont="1" applyFill="1" applyBorder="1" applyAlignment="1" applyProtection="1">
      <alignment horizontal="left" vertical="justify" wrapText="1"/>
      <protection hidden="1"/>
    </xf>
    <xf numFmtId="172" fontId="35" fillId="0" borderId="27" xfId="2" applyNumberFormat="1" applyFont="1" applyFill="1" applyBorder="1" applyAlignment="1" applyProtection="1">
      <alignment horizontal="left" vertical="justify" wrapText="1"/>
      <protection hidden="1"/>
    </xf>
    <xf numFmtId="172" fontId="35" fillId="0" borderId="30" xfId="2" applyNumberFormat="1" applyFont="1" applyFill="1" applyBorder="1" applyAlignment="1" applyProtection="1">
      <alignment horizontal="left" vertical="justify" wrapText="1"/>
      <protection hidden="1"/>
    </xf>
    <xf numFmtId="175" fontId="35" fillId="0" borderId="23" xfId="2" applyNumberFormat="1" applyFont="1" applyFill="1" applyBorder="1" applyAlignment="1" applyProtection="1">
      <alignment horizontal="left" vertical="justify" wrapText="1"/>
      <protection hidden="1"/>
    </xf>
    <xf numFmtId="175" fontId="35" fillId="0" borderId="27" xfId="2" applyNumberFormat="1" applyFont="1" applyFill="1" applyBorder="1" applyAlignment="1" applyProtection="1">
      <alignment horizontal="left" vertical="justify" wrapText="1"/>
      <protection hidden="1"/>
    </xf>
    <xf numFmtId="175" fontId="35" fillId="0" borderId="26" xfId="2" applyNumberFormat="1" applyFont="1" applyFill="1" applyBorder="1" applyAlignment="1" applyProtection="1">
      <alignment horizontal="left" vertical="justify" wrapText="1"/>
      <protection hidden="1"/>
    </xf>
    <xf numFmtId="0" fontId="23" fillId="0" borderId="0" xfId="1" applyFont="1"/>
    <xf numFmtId="172" fontId="22" fillId="0" borderId="30" xfId="2" applyNumberFormat="1" applyFont="1" applyFill="1" applyBorder="1" applyAlignment="1" applyProtection="1">
      <alignment horizontal="left" vertical="justify" wrapText="1"/>
      <protection hidden="1"/>
    </xf>
    <xf numFmtId="0" fontId="22" fillId="0" borderId="0" xfId="2" applyNumberFormat="1" applyFont="1" applyFill="1" applyAlignment="1" applyProtection="1">
      <protection hidden="1"/>
    </xf>
    <xf numFmtId="182" fontId="22" fillId="0" borderId="1" xfId="2" applyNumberFormat="1" applyFont="1" applyFill="1" applyBorder="1" applyAlignment="1" applyProtection="1">
      <alignment horizontal="center" vertical="top" wrapText="1"/>
      <protection hidden="1"/>
    </xf>
    <xf numFmtId="182" fontId="22" fillId="0" borderId="1" xfId="2" applyNumberFormat="1" applyFont="1" applyFill="1" applyBorder="1" applyAlignment="1" applyProtection="1">
      <alignment horizontal="center"/>
      <protection hidden="1"/>
    </xf>
    <xf numFmtId="0" fontId="22" fillId="0" borderId="1" xfId="2" applyNumberFormat="1" applyFont="1" applyFill="1" applyBorder="1" applyAlignment="1" applyProtection="1">
      <alignment horizontal="center" vertical="top" wrapText="1"/>
      <protection hidden="1"/>
    </xf>
    <xf numFmtId="0" fontId="22" fillId="0" borderId="1" xfId="2" applyNumberFormat="1" applyFont="1" applyFill="1" applyBorder="1" applyAlignment="1" applyProtection="1">
      <alignment horizontal="right" vertical="top" wrapText="1"/>
      <protection hidden="1"/>
    </xf>
    <xf numFmtId="0" fontId="36" fillId="0" borderId="0" xfId="2" quotePrefix="1" applyNumberFormat="1" applyFont="1" applyFill="1" applyBorder="1" applyAlignment="1" applyProtection="1">
      <alignment horizontal="center" vertical="justify"/>
      <protection hidden="1"/>
    </xf>
    <xf numFmtId="0" fontId="8" fillId="0" borderId="0" xfId="2" applyNumberFormat="1" applyFont="1" applyFill="1" applyAlignment="1" applyProtection="1">
      <alignment horizontal="left"/>
      <protection hidden="1"/>
    </xf>
    <xf numFmtId="0" fontId="8" fillId="0" borderId="0" xfId="2" applyNumberFormat="1" applyFont="1" applyFill="1" applyAlignment="1" applyProtection="1">
      <alignment horizontal="centerContinuous"/>
      <protection hidden="1"/>
    </xf>
    <xf numFmtId="0" fontId="24" fillId="0" borderId="0" xfId="2" applyNumberFormat="1" applyFont="1" applyFill="1" applyAlignment="1" applyProtection="1">
      <alignment horizontal="centerContinuous"/>
      <protection hidden="1"/>
    </xf>
    <xf numFmtId="186" fontId="24" fillId="0" borderId="0" xfId="2" applyNumberFormat="1" applyFont="1" applyFill="1" applyAlignment="1" applyProtection="1">
      <alignment horizontal="centerContinuous"/>
      <protection hidden="1"/>
    </xf>
    <xf numFmtId="0" fontId="24" fillId="0" borderId="0" xfId="2" applyNumberFormat="1" applyFont="1" applyFill="1" applyAlignment="1" applyProtection="1">
      <alignment horizontal="right"/>
      <protection hidden="1"/>
    </xf>
    <xf numFmtId="0" fontId="24" fillId="0" borderId="0" xfId="2" applyNumberFormat="1" applyFont="1" applyFill="1" applyAlignment="1" applyProtection="1">
      <alignment horizontal="center"/>
      <protection hidden="1"/>
    </xf>
    <xf numFmtId="0" fontId="24" fillId="0" borderId="0" xfId="2" applyNumberFormat="1" applyFont="1" applyFill="1" applyAlignment="1" applyProtection="1">
      <alignment horizontal="justify" vertical="justify"/>
      <protection hidden="1"/>
    </xf>
    <xf numFmtId="0" fontId="8" fillId="2" borderId="0" xfId="2" applyNumberFormat="1" applyFont="1" applyFill="1" applyAlignment="1" applyProtection="1">
      <alignment horizontal="left" wrapText="1"/>
      <protection hidden="1"/>
    </xf>
    <xf numFmtId="186" fontId="24" fillId="0" borderId="0" xfId="2" applyNumberFormat="1" applyFont="1" applyFill="1" applyAlignment="1" applyProtection="1">
      <alignment horizontal="center"/>
      <protection hidden="1"/>
    </xf>
    <xf numFmtId="0" fontId="37" fillId="0" borderId="0" xfId="2" applyNumberFormat="1" applyFont="1" applyFill="1" applyAlignment="1" applyProtection="1">
      <alignment horizontal="centerContinuous"/>
      <protection hidden="1"/>
    </xf>
    <xf numFmtId="186" fontId="8" fillId="0" borderId="0" xfId="2" applyNumberFormat="1" applyFont="1" applyFill="1" applyAlignment="1" applyProtection="1">
      <alignment horizontal="center"/>
      <protection hidden="1"/>
    </xf>
    <xf numFmtId="0" fontId="8" fillId="0" borderId="0" xfId="2" applyNumberFormat="1" applyFont="1" applyFill="1" applyAlignment="1" applyProtection="1">
      <alignment horizontal="center"/>
      <protection hidden="1"/>
    </xf>
    <xf numFmtId="0" fontId="20" fillId="0" borderId="0" xfId="1"/>
    <xf numFmtId="0" fontId="20" fillId="0" borderId="0" xfId="1" applyFill="1"/>
    <xf numFmtId="0" fontId="20" fillId="0" borderId="0" xfId="1" applyAlignment="1">
      <alignment horizontal="left"/>
    </xf>
    <xf numFmtId="193" fontId="29" fillId="0" borderId="31" xfId="2" applyNumberFormat="1" applyFont="1" applyFill="1" applyBorder="1" applyAlignment="1" applyProtection="1">
      <protection hidden="1"/>
    </xf>
    <xf numFmtId="0" fontId="33" fillId="0" borderId="31" xfId="2" applyNumberFormat="1" applyFont="1" applyFill="1" applyBorder="1" applyAlignment="1" applyProtection="1">
      <alignment horizontal="right" wrapText="1"/>
      <protection hidden="1"/>
    </xf>
    <xf numFmtId="0" fontId="33" fillId="0" borderId="31" xfId="2" applyNumberFormat="1" applyFont="1" applyFill="1" applyBorder="1" applyAlignment="1" applyProtection="1">
      <alignment wrapText="1"/>
      <protection hidden="1"/>
    </xf>
    <xf numFmtId="0" fontId="29" fillId="0" borderId="32" xfId="2" applyNumberFormat="1" applyFont="1" applyFill="1" applyBorder="1" applyAlignment="1" applyProtection="1">
      <alignment horizontal="center" vertical="justify"/>
      <protection hidden="1"/>
    </xf>
    <xf numFmtId="0" fontId="29" fillId="0" borderId="33" xfId="2" applyNumberFormat="1" applyFont="1" applyFill="1" applyBorder="1" applyAlignment="1" applyProtection="1">
      <alignment horizontal="center" vertical="justify"/>
      <protection hidden="1"/>
    </xf>
    <xf numFmtId="0" fontId="29" fillId="0" borderId="34" xfId="2" applyNumberFormat="1" applyFont="1" applyFill="1" applyBorder="1" applyAlignment="1" applyProtection="1">
      <alignment horizontal="center" vertical="justify"/>
      <protection hidden="1"/>
    </xf>
    <xf numFmtId="0" fontId="29" fillId="0" borderId="35" xfId="2" applyNumberFormat="1" applyFont="1" applyFill="1" applyBorder="1" applyAlignment="1" applyProtection="1">
      <alignment horizontal="justify" vertical="justify"/>
      <protection hidden="1"/>
    </xf>
    <xf numFmtId="178" fontId="33" fillId="0" borderId="7" xfId="2" applyNumberFormat="1" applyFont="1" applyFill="1" applyBorder="1" applyAlignment="1" applyProtection="1">
      <protection hidden="1"/>
    </xf>
    <xf numFmtId="178" fontId="33" fillId="0" borderId="1" xfId="2" applyNumberFormat="1" applyFont="1" applyFill="1" applyBorder="1" applyAlignment="1" applyProtection="1">
      <protection hidden="1"/>
    </xf>
    <xf numFmtId="175" fontId="33" fillId="0" borderId="1" xfId="2" applyNumberFormat="1" applyFont="1" applyFill="1" applyBorder="1" applyAlignment="1" applyProtection="1">
      <alignment horizontal="right" wrapText="1"/>
      <protection hidden="1"/>
    </xf>
    <xf numFmtId="0" fontId="38" fillId="0" borderId="1" xfId="1" applyFont="1" applyBorder="1"/>
    <xf numFmtId="173" fontId="33" fillId="0" borderId="1" xfId="2" applyNumberFormat="1" applyFont="1" applyFill="1" applyBorder="1" applyAlignment="1" applyProtection="1">
      <alignment wrapText="1"/>
      <protection hidden="1"/>
    </xf>
    <xf numFmtId="175" fontId="33" fillId="0" borderId="1" xfId="2" applyNumberFormat="1" applyFont="1" applyFill="1" applyBorder="1" applyAlignment="1" applyProtection="1">
      <alignment wrapText="1"/>
      <protection hidden="1"/>
    </xf>
    <xf numFmtId="0" fontId="33" fillId="0" borderId="1" xfId="2" applyNumberFormat="1" applyFont="1" applyFill="1" applyBorder="1" applyAlignment="1" applyProtection="1">
      <alignment horizontal="left" vertical="justify" wrapText="1"/>
      <protection hidden="1"/>
    </xf>
    <xf numFmtId="0" fontId="33" fillId="0" borderId="1" xfId="2" applyNumberFormat="1" applyFont="1" applyFill="1" applyBorder="1" applyAlignment="1" applyProtection="1">
      <alignment horizontal="left" vertical="justify" wrapText="1"/>
      <protection hidden="1"/>
    </xf>
    <xf numFmtId="0" fontId="29" fillId="0" borderId="1" xfId="2" applyNumberFormat="1" applyFont="1" applyFill="1" applyBorder="1" applyAlignment="1" applyProtection="1">
      <alignment horizontal="justify" vertical="justify" wrapText="1"/>
      <protection hidden="1"/>
    </xf>
    <xf numFmtId="172" fontId="29" fillId="0" borderId="1" xfId="2" applyNumberFormat="1" applyFont="1" applyFill="1" applyBorder="1" applyAlignment="1" applyProtection="1">
      <alignment horizontal="justify" vertical="justify" wrapText="1"/>
      <protection hidden="1"/>
    </xf>
    <xf numFmtId="175" fontId="29" fillId="0" borderId="6" xfId="2" applyNumberFormat="1" applyFont="1" applyFill="1" applyBorder="1" applyAlignment="1" applyProtection="1">
      <alignment horizontal="justify" vertical="justify" wrapText="1"/>
      <protection hidden="1"/>
    </xf>
    <xf numFmtId="0" fontId="20" fillId="0" borderId="23" xfId="1" applyFont="1" applyBorder="1" applyAlignment="1">
      <alignment horizontal="left" vertical="distributed"/>
    </xf>
    <xf numFmtId="0" fontId="20" fillId="0" borderId="27" xfId="1" applyFont="1" applyBorder="1" applyAlignment="1">
      <alignment horizontal="left" vertical="distributed"/>
    </xf>
    <xf numFmtId="0" fontId="20" fillId="0" borderId="26" xfId="1" applyFont="1" applyBorder="1" applyAlignment="1">
      <alignment horizontal="left" vertical="distributed"/>
    </xf>
    <xf numFmtId="0" fontId="39" fillId="0" borderId="0" xfId="1" applyFont="1"/>
    <xf numFmtId="0" fontId="29" fillId="0" borderId="1" xfId="2" applyNumberFormat="1" applyFont="1" applyFill="1" applyBorder="1" applyAlignment="1" applyProtection="1">
      <alignment horizontal="left" vertical="justify" wrapText="1"/>
      <protection hidden="1"/>
    </xf>
    <xf numFmtId="192" fontId="33" fillId="0" borderId="1" xfId="2" applyNumberFormat="1" applyFont="1" applyFill="1" applyBorder="1" applyAlignment="1" applyProtection="1">
      <alignment horizontal="right"/>
      <protection hidden="1"/>
    </xf>
    <xf numFmtId="0" fontId="29" fillId="0" borderId="23" xfId="2" applyNumberFormat="1" applyFont="1" applyFill="1" applyBorder="1" applyAlignment="1" applyProtection="1">
      <alignment horizontal="left" vertical="justify" wrapText="1"/>
      <protection hidden="1"/>
    </xf>
    <xf numFmtId="0" fontId="29" fillId="0" borderId="27" xfId="2" applyNumberFormat="1" applyFont="1" applyFill="1" applyBorder="1" applyAlignment="1" applyProtection="1">
      <alignment horizontal="left" vertical="justify" wrapText="1"/>
      <protection hidden="1"/>
    </xf>
    <xf numFmtId="0" fontId="29" fillId="0" borderId="26" xfId="2" applyNumberFormat="1" applyFont="1" applyFill="1" applyBorder="1" applyAlignment="1" applyProtection="1">
      <alignment horizontal="left" vertical="justify" wrapText="1"/>
      <protection hidden="1"/>
    </xf>
    <xf numFmtId="178" fontId="29" fillId="0" borderId="1" xfId="2" applyNumberFormat="1" applyFont="1" applyFill="1" applyBorder="1" applyAlignment="1" applyProtection="1">
      <protection hidden="1"/>
    </xf>
    <xf numFmtId="175" fontId="29" fillId="0" borderId="1" xfId="2" applyNumberFormat="1" applyFont="1" applyFill="1" applyBorder="1" applyAlignment="1" applyProtection="1">
      <alignment horizontal="right" wrapText="1"/>
      <protection hidden="1"/>
    </xf>
    <xf numFmtId="192" fontId="29" fillId="0" borderId="1" xfId="2" applyNumberFormat="1" applyFont="1" applyFill="1" applyBorder="1" applyAlignment="1" applyProtection="1">
      <alignment horizontal="right"/>
      <protection hidden="1"/>
    </xf>
    <xf numFmtId="173" fontId="29" fillId="0" borderId="1" xfId="2" applyNumberFormat="1" applyFont="1" applyFill="1" applyBorder="1" applyAlignment="1" applyProtection="1">
      <alignment wrapText="1"/>
      <protection hidden="1"/>
    </xf>
    <xf numFmtId="175" fontId="29" fillId="0" borderId="1" xfId="2" applyNumberFormat="1" applyFont="1" applyFill="1" applyBorder="1" applyAlignment="1" applyProtection="1">
      <alignment wrapText="1"/>
      <protection hidden="1"/>
    </xf>
    <xf numFmtId="175" fontId="29" fillId="0" borderId="23" xfId="2" applyNumberFormat="1" applyFont="1" applyFill="1" applyBorder="1" applyAlignment="1" applyProtection="1">
      <alignment vertical="justify" wrapText="1"/>
      <protection hidden="1"/>
    </xf>
    <xf numFmtId="175" fontId="29" fillId="0" borderId="27" xfId="2" applyNumberFormat="1" applyFont="1" applyFill="1" applyBorder="1" applyAlignment="1" applyProtection="1">
      <alignment vertical="justify" wrapText="1"/>
      <protection hidden="1"/>
    </xf>
    <xf numFmtId="175" fontId="29" fillId="0" borderId="30" xfId="2" applyNumberFormat="1" applyFont="1" applyFill="1" applyBorder="1" applyAlignment="1" applyProtection="1">
      <alignment vertical="justify" wrapText="1"/>
      <protection hidden="1"/>
    </xf>
    <xf numFmtId="0" fontId="38" fillId="0" borderId="1" xfId="1" applyFont="1" applyBorder="1" applyAlignment="1">
      <alignment horizontal="center"/>
    </xf>
    <xf numFmtId="175" fontId="29" fillId="0" borderId="1" xfId="2" applyNumberFormat="1" applyFont="1" applyFill="1" applyBorder="1" applyAlignment="1" applyProtection="1">
      <alignment horizontal="justify" vertical="justify" wrapText="1"/>
      <protection hidden="1"/>
    </xf>
    <xf numFmtId="0" fontId="33" fillId="0" borderId="23" xfId="2" applyNumberFormat="1" applyFont="1" applyFill="1" applyBorder="1" applyAlignment="1" applyProtection="1">
      <alignment horizontal="left" vertical="justify" wrapText="1"/>
      <protection hidden="1"/>
    </xf>
    <xf numFmtId="0" fontId="33" fillId="0" borderId="27" xfId="2" applyNumberFormat="1" applyFont="1" applyFill="1" applyBorder="1" applyAlignment="1" applyProtection="1">
      <alignment horizontal="left" vertical="justify" wrapText="1"/>
      <protection hidden="1"/>
    </xf>
    <xf numFmtId="0" fontId="33" fillId="0" borderId="26" xfId="2" applyNumberFormat="1" applyFont="1" applyFill="1" applyBorder="1" applyAlignment="1" applyProtection="1">
      <alignment horizontal="left" vertical="justify" wrapText="1"/>
      <protection hidden="1"/>
    </xf>
    <xf numFmtId="0" fontId="33" fillId="0" borderId="1" xfId="2" applyNumberFormat="1" applyFont="1" applyFill="1" applyBorder="1" applyAlignment="1" applyProtection="1">
      <alignment horizontal="justify" vertical="justify" wrapText="1"/>
      <protection hidden="1"/>
    </xf>
    <xf numFmtId="175" fontId="29" fillId="0" borderId="23" xfId="2" applyNumberFormat="1" applyFont="1" applyFill="1" applyBorder="1" applyAlignment="1" applyProtection="1">
      <alignment horizontal="justify" vertical="justify" wrapText="1"/>
      <protection hidden="1"/>
    </xf>
    <xf numFmtId="0" fontId="33" fillId="0" borderId="1" xfId="2" applyNumberFormat="1" applyFont="1" applyFill="1" applyBorder="1" applyAlignment="1" applyProtection="1">
      <alignment horizontal="justify" vertical="justify" wrapText="1"/>
      <protection hidden="1"/>
    </xf>
    <xf numFmtId="175" fontId="33" fillId="2" borderId="1" xfId="2" applyNumberFormat="1" applyFont="1" applyFill="1" applyBorder="1" applyAlignment="1" applyProtection="1">
      <alignment horizontal="right" wrapText="1"/>
      <protection hidden="1"/>
    </xf>
    <xf numFmtId="0" fontId="33" fillId="2" borderId="23" xfId="2" applyNumberFormat="1" applyFont="1" applyFill="1" applyBorder="1" applyAlignment="1" applyProtection="1">
      <alignment horizontal="center" vertical="justify" wrapText="1"/>
      <protection hidden="1"/>
    </xf>
    <xf numFmtId="0" fontId="33" fillId="2" borderId="27" xfId="2" applyNumberFormat="1" applyFont="1" applyFill="1" applyBorder="1" applyAlignment="1" applyProtection="1">
      <alignment horizontal="center" vertical="justify" wrapText="1"/>
      <protection hidden="1"/>
    </xf>
    <xf numFmtId="0" fontId="33" fillId="2" borderId="26" xfId="2" applyNumberFormat="1" applyFont="1" applyFill="1" applyBorder="1" applyAlignment="1" applyProtection="1">
      <alignment horizontal="center" vertical="justify" wrapText="1"/>
      <protection hidden="1"/>
    </xf>
    <xf numFmtId="178" fontId="33" fillId="2" borderId="1" xfId="2" applyNumberFormat="1" applyFont="1" applyFill="1" applyBorder="1" applyAlignment="1" applyProtection="1">
      <protection hidden="1"/>
    </xf>
    <xf numFmtId="173" fontId="33" fillId="2" borderId="1" xfId="2" applyNumberFormat="1" applyFont="1" applyFill="1" applyBorder="1" applyAlignment="1" applyProtection="1">
      <alignment wrapText="1"/>
      <protection hidden="1"/>
    </xf>
    <xf numFmtId="175" fontId="33" fillId="2" borderId="1" xfId="2" applyNumberFormat="1" applyFont="1" applyFill="1" applyBorder="1" applyAlignment="1" applyProtection="1">
      <alignment wrapText="1"/>
      <protection hidden="1"/>
    </xf>
    <xf numFmtId="0" fontId="33" fillId="2" borderId="1" xfId="2" applyNumberFormat="1" applyFont="1" applyFill="1" applyBorder="1" applyAlignment="1" applyProtection="1">
      <alignment horizontal="left" vertical="justify" wrapText="1"/>
      <protection hidden="1"/>
    </xf>
    <xf numFmtId="174" fontId="14" fillId="0" borderId="23" xfId="2" applyNumberFormat="1" applyFont="1" applyFill="1" applyBorder="1" applyAlignment="1" applyProtection="1">
      <alignment horizontal="left" vertical="justify" wrapText="1"/>
      <protection hidden="1"/>
    </xf>
    <xf numFmtId="174" fontId="14" fillId="0" borderId="27" xfId="2" applyNumberFormat="1" applyFont="1" applyFill="1" applyBorder="1" applyAlignment="1" applyProtection="1">
      <alignment horizontal="left" vertical="justify" wrapText="1"/>
      <protection hidden="1"/>
    </xf>
    <xf numFmtId="174" fontId="14" fillId="0" borderId="26" xfId="2" applyNumberFormat="1" applyFont="1" applyFill="1" applyBorder="1" applyAlignment="1" applyProtection="1">
      <alignment horizontal="left" vertical="justify" wrapText="1"/>
      <protection hidden="1"/>
    </xf>
    <xf numFmtId="178" fontId="29" fillId="2" borderId="1" xfId="2" applyNumberFormat="1" applyFont="1" applyFill="1" applyBorder="1" applyAlignment="1" applyProtection="1">
      <protection hidden="1"/>
    </xf>
    <xf numFmtId="175" fontId="29" fillId="2" borderId="1" xfId="2" applyNumberFormat="1" applyFont="1" applyFill="1" applyBorder="1" applyAlignment="1" applyProtection="1">
      <alignment horizontal="right" wrapText="1"/>
      <protection hidden="1"/>
    </xf>
    <xf numFmtId="0" fontId="40" fillId="0" borderId="0" xfId="1" applyFont="1"/>
    <xf numFmtId="173" fontId="29" fillId="2" borderId="1" xfId="2" applyNumberFormat="1" applyFont="1" applyFill="1" applyBorder="1" applyAlignment="1" applyProtection="1">
      <alignment wrapText="1"/>
      <protection hidden="1"/>
    </xf>
    <xf numFmtId="175" fontId="29" fillId="2" borderId="1" xfId="2" applyNumberFormat="1" applyFont="1" applyFill="1" applyBorder="1" applyAlignment="1" applyProtection="1">
      <alignment wrapText="1"/>
      <protection hidden="1"/>
    </xf>
    <xf numFmtId="0" fontId="29" fillId="2" borderId="27" xfId="2" applyNumberFormat="1" applyFont="1" applyFill="1" applyBorder="1" applyAlignment="1" applyProtection="1">
      <alignment horizontal="justify" vertical="justify" wrapText="1"/>
      <protection hidden="1"/>
    </xf>
    <xf numFmtId="0" fontId="29" fillId="2" borderId="26" xfId="2" applyNumberFormat="1" applyFont="1" applyFill="1" applyBorder="1" applyAlignment="1" applyProtection="1">
      <alignment horizontal="justify" vertical="justify" wrapText="1"/>
      <protection hidden="1"/>
    </xf>
    <xf numFmtId="172" fontId="29" fillId="2" borderId="1" xfId="2" applyNumberFormat="1" applyFont="1" applyFill="1" applyBorder="1" applyAlignment="1" applyProtection="1">
      <alignment horizontal="justify" vertical="justify" wrapText="1"/>
      <protection hidden="1"/>
    </xf>
    <xf numFmtId="175" fontId="29" fillId="2" borderId="6" xfId="2" applyNumberFormat="1" applyFont="1" applyFill="1" applyBorder="1" applyAlignment="1" applyProtection="1">
      <alignment horizontal="justify" vertical="justify" wrapText="1"/>
      <protection hidden="1"/>
    </xf>
    <xf numFmtId="192" fontId="29" fillId="2" borderId="1" xfId="2" applyNumberFormat="1" applyFont="1" applyFill="1" applyBorder="1" applyAlignment="1" applyProtection="1">
      <alignment horizontal="right"/>
      <protection hidden="1"/>
    </xf>
    <xf numFmtId="0" fontId="29" fillId="2" borderId="23" xfId="2" applyNumberFormat="1" applyFont="1" applyFill="1" applyBorder="1" applyAlignment="1" applyProtection="1">
      <alignment horizontal="justify" vertical="justify" wrapText="1"/>
      <protection hidden="1"/>
    </xf>
    <xf numFmtId="0" fontId="29" fillId="2" borderId="27" xfId="2" applyNumberFormat="1" applyFont="1" applyFill="1" applyBorder="1" applyAlignment="1" applyProtection="1">
      <alignment horizontal="justify" vertical="justify" wrapText="1"/>
      <protection hidden="1"/>
    </xf>
    <xf numFmtId="0" fontId="29" fillId="2" borderId="26" xfId="2" applyNumberFormat="1" applyFont="1" applyFill="1" applyBorder="1" applyAlignment="1" applyProtection="1">
      <alignment horizontal="justify" vertical="justify" wrapText="1"/>
      <protection hidden="1"/>
    </xf>
    <xf numFmtId="178" fontId="29" fillId="2" borderId="7" xfId="2" applyNumberFormat="1" applyFont="1" applyFill="1" applyBorder="1" applyAlignment="1" applyProtection="1">
      <protection hidden="1"/>
    </xf>
    <xf numFmtId="175" fontId="29" fillId="2" borderId="23" xfId="2" applyNumberFormat="1" applyFont="1" applyFill="1" applyBorder="1" applyAlignment="1" applyProtection="1">
      <alignment horizontal="justify" vertical="justify" wrapText="1"/>
      <protection hidden="1"/>
    </xf>
    <xf numFmtId="175" fontId="29" fillId="2" borderId="27" xfId="2" applyNumberFormat="1" applyFont="1" applyFill="1" applyBorder="1" applyAlignment="1" applyProtection="1">
      <alignment horizontal="justify" vertical="justify" wrapText="1"/>
      <protection hidden="1"/>
    </xf>
    <xf numFmtId="175" fontId="29" fillId="2" borderId="30" xfId="2" applyNumberFormat="1" applyFont="1" applyFill="1" applyBorder="1" applyAlignment="1" applyProtection="1">
      <alignment horizontal="justify" vertical="justify" wrapText="1"/>
      <protection hidden="1"/>
    </xf>
    <xf numFmtId="178" fontId="33" fillId="0" borderId="26" xfId="2" applyNumberFormat="1" applyFont="1" applyFill="1" applyBorder="1" applyAlignment="1" applyProtection="1">
      <protection hidden="1"/>
    </xf>
    <xf numFmtId="186" fontId="33" fillId="0" borderId="1" xfId="2" applyNumberFormat="1" applyFont="1" applyFill="1" applyBorder="1" applyAlignment="1" applyProtection="1">
      <protection hidden="1"/>
    </xf>
    <xf numFmtId="0" fontId="38" fillId="0" borderId="1" xfId="1" applyFont="1" applyBorder="1" applyAlignment="1">
      <alignment horizontal="right"/>
    </xf>
    <xf numFmtId="175" fontId="29" fillId="0" borderId="0" xfId="2" applyNumberFormat="1" applyFont="1" applyFill="1" applyBorder="1" applyAlignment="1" applyProtection="1">
      <alignment horizontal="justify" vertical="justify" wrapText="1"/>
      <protection hidden="1"/>
    </xf>
    <xf numFmtId="0" fontId="41" fillId="0" borderId="23" xfId="1" applyFont="1" applyBorder="1" applyAlignment="1">
      <alignment horizontal="left" wrapText="1"/>
    </xf>
    <xf numFmtId="0" fontId="41" fillId="0" borderId="27" xfId="1" applyFont="1" applyBorder="1" applyAlignment="1">
      <alignment horizontal="left" wrapText="1"/>
    </xf>
    <xf numFmtId="0" fontId="41" fillId="0" borderId="26" xfId="1" applyFont="1" applyBorder="1" applyAlignment="1">
      <alignment horizontal="left" wrapText="1"/>
    </xf>
    <xf numFmtId="0" fontId="41" fillId="0" borderId="1" xfId="1" applyFont="1" applyBorder="1" applyAlignment="1">
      <alignment horizontal="left" wrapText="1"/>
    </xf>
    <xf numFmtId="0" fontId="41" fillId="0" borderId="1" xfId="1" applyFont="1" applyBorder="1" applyAlignment="1">
      <alignment horizontal="left" wrapText="1"/>
    </xf>
    <xf numFmtId="175" fontId="29" fillId="0" borderId="30" xfId="2" applyNumberFormat="1" applyFont="1" applyFill="1" applyBorder="1" applyAlignment="1" applyProtection="1">
      <alignment horizontal="justify" vertical="justify" wrapText="1"/>
      <protection hidden="1"/>
    </xf>
    <xf numFmtId="175" fontId="33" fillId="0" borderId="1" xfId="2" applyNumberFormat="1" applyFont="1" applyFill="1" applyBorder="1" applyAlignment="1" applyProtection="1">
      <alignment horizontal="right"/>
      <protection hidden="1"/>
    </xf>
    <xf numFmtId="175" fontId="33" fillId="0" borderId="1" xfId="2" applyNumberFormat="1" applyFont="1" applyFill="1" applyBorder="1" applyAlignment="1" applyProtection="1">
      <alignment horizontal="left" vertical="justify" wrapText="1"/>
      <protection hidden="1"/>
    </xf>
    <xf numFmtId="0" fontId="29" fillId="0" borderId="27" xfId="2" applyNumberFormat="1" applyFont="1" applyFill="1" applyBorder="1" applyAlignment="1" applyProtection="1">
      <alignment horizontal="justify" vertical="justify" wrapText="1"/>
      <protection hidden="1"/>
    </xf>
    <xf numFmtId="0" fontId="29" fillId="0" borderId="26" xfId="2" applyNumberFormat="1" applyFont="1" applyFill="1" applyBorder="1" applyAlignment="1" applyProtection="1">
      <alignment horizontal="justify" vertical="justify" wrapText="1"/>
      <protection hidden="1"/>
    </xf>
    <xf numFmtId="178" fontId="29" fillId="0" borderId="7" xfId="2" applyNumberFormat="1" applyFont="1" applyFill="1" applyBorder="1" applyAlignment="1" applyProtection="1">
      <protection hidden="1"/>
    </xf>
    <xf numFmtId="0" fontId="29" fillId="0" borderId="23" xfId="2" applyNumberFormat="1" applyFont="1" applyFill="1" applyBorder="1" applyAlignment="1" applyProtection="1">
      <alignment horizontal="justify" vertical="justify" wrapText="1"/>
      <protection hidden="1"/>
    </xf>
    <xf numFmtId="0" fontId="29" fillId="0" borderId="27" xfId="2" applyNumberFormat="1" applyFont="1" applyFill="1" applyBorder="1" applyAlignment="1" applyProtection="1">
      <alignment horizontal="justify" vertical="justify" wrapText="1"/>
      <protection hidden="1"/>
    </xf>
    <xf numFmtId="0" fontId="29" fillId="0" borderId="26" xfId="2" applyNumberFormat="1" applyFont="1" applyFill="1" applyBorder="1" applyAlignment="1" applyProtection="1">
      <alignment horizontal="justify" vertical="justify" wrapText="1"/>
      <protection hidden="1"/>
    </xf>
    <xf numFmtId="0" fontId="29" fillId="0" borderId="1" xfId="2" applyNumberFormat="1" applyFont="1" applyFill="1" applyBorder="1" applyAlignment="1" applyProtection="1">
      <alignment horizontal="left" vertical="justify" wrapText="1"/>
      <protection hidden="1"/>
    </xf>
    <xf numFmtId="172" fontId="29" fillId="0" borderId="1" xfId="2" applyNumberFormat="1" applyFont="1" applyFill="1" applyBorder="1" applyAlignment="1" applyProtection="1">
      <alignment horizontal="left" vertical="justify" wrapText="1"/>
      <protection hidden="1"/>
    </xf>
    <xf numFmtId="175" fontId="29" fillId="0" borderId="6" xfId="2" applyNumberFormat="1" applyFont="1" applyFill="1" applyBorder="1" applyAlignment="1" applyProtection="1">
      <alignment horizontal="left" vertical="justify" wrapText="1"/>
      <protection hidden="1"/>
    </xf>
    <xf numFmtId="0" fontId="33" fillId="0" borderId="23" xfId="2" applyNumberFormat="1" applyFont="1" applyFill="1" applyBorder="1" applyAlignment="1" applyProtection="1">
      <alignment horizontal="justify" vertical="justify" wrapText="1"/>
      <protection hidden="1"/>
    </xf>
    <xf numFmtId="0" fontId="33" fillId="0" borderId="27" xfId="2" applyNumberFormat="1" applyFont="1" applyFill="1" applyBorder="1" applyAlignment="1" applyProtection="1">
      <alignment horizontal="justify" vertical="justify" wrapText="1"/>
      <protection hidden="1"/>
    </xf>
    <xf numFmtId="0" fontId="33" fillId="0" borderId="26" xfId="2" applyNumberFormat="1" applyFont="1" applyFill="1" applyBorder="1" applyAlignment="1" applyProtection="1">
      <alignment horizontal="justify" vertical="justify" wrapText="1"/>
      <protection hidden="1"/>
    </xf>
    <xf numFmtId="175" fontId="29" fillId="0" borderId="23" xfId="2" applyNumberFormat="1" applyFont="1" applyFill="1" applyBorder="1" applyAlignment="1" applyProtection="1">
      <alignment horizontal="justify" vertical="justify" wrapText="1"/>
      <protection hidden="1"/>
    </xf>
    <xf numFmtId="175" fontId="29" fillId="0" borderId="27" xfId="2" applyNumberFormat="1" applyFont="1" applyFill="1" applyBorder="1" applyAlignment="1" applyProtection="1">
      <alignment horizontal="justify" vertical="justify" wrapText="1"/>
      <protection hidden="1"/>
    </xf>
    <xf numFmtId="175" fontId="29" fillId="0" borderId="30" xfId="2" applyNumberFormat="1" applyFont="1" applyFill="1" applyBorder="1" applyAlignment="1" applyProtection="1">
      <alignment horizontal="justify" vertical="justify" wrapText="1"/>
      <protection hidden="1"/>
    </xf>
    <xf numFmtId="0" fontId="42" fillId="0" borderId="1" xfId="1" applyFont="1" applyBorder="1" applyAlignment="1">
      <alignment horizontal="right"/>
    </xf>
    <xf numFmtId="173" fontId="34" fillId="0" borderId="1" xfId="2" applyNumberFormat="1" applyFont="1" applyFill="1" applyBorder="1" applyAlignment="1" applyProtection="1">
      <alignment wrapText="1"/>
      <protection hidden="1"/>
    </xf>
    <xf numFmtId="175" fontId="34" fillId="0" borderId="1" xfId="2" applyNumberFormat="1" applyFont="1" applyFill="1" applyBorder="1" applyAlignment="1" applyProtection="1">
      <alignment wrapText="1"/>
      <protection hidden="1"/>
    </xf>
    <xf numFmtId="0" fontId="33" fillId="0" borderId="23" xfId="2" applyNumberFormat="1" applyFont="1" applyFill="1" applyBorder="1" applyAlignment="1" applyProtection="1">
      <alignment vertical="justify" wrapText="1"/>
      <protection hidden="1"/>
    </xf>
    <xf numFmtId="0" fontId="33" fillId="0" borderId="27" xfId="2" applyNumberFormat="1" applyFont="1" applyFill="1" applyBorder="1" applyAlignment="1" applyProtection="1">
      <alignment vertical="justify" wrapText="1"/>
      <protection hidden="1"/>
    </xf>
    <xf numFmtId="0" fontId="33" fillId="0" borderId="26" xfId="2" applyNumberFormat="1" applyFont="1" applyFill="1" applyBorder="1" applyAlignment="1" applyProtection="1">
      <alignment vertical="justify" wrapText="1"/>
      <protection hidden="1"/>
    </xf>
    <xf numFmtId="175" fontId="29" fillId="0" borderId="27" xfId="2" applyNumberFormat="1" applyFont="1" applyFill="1" applyBorder="1" applyAlignment="1" applyProtection="1">
      <alignment horizontal="justify" vertical="justify" wrapText="1"/>
      <protection hidden="1"/>
    </xf>
    <xf numFmtId="175" fontId="34" fillId="0" borderId="1" xfId="2" applyNumberFormat="1" applyFont="1" applyFill="1" applyBorder="1" applyAlignment="1" applyProtection="1">
      <alignment horizontal="right" wrapText="1"/>
      <protection hidden="1"/>
    </xf>
    <xf numFmtId="0" fontId="34" fillId="0" borderId="23" xfId="2" applyNumberFormat="1" applyFont="1" applyFill="1" applyBorder="1" applyAlignment="1" applyProtection="1">
      <alignment horizontal="left" vertical="justify" wrapText="1"/>
      <protection hidden="1"/>
    </xf>
    <xf numFmtId="0" fontId="34" fillId="0" borderId="27" xfId="2" applyNumberFormat="1" applyFont="1" applyFill="1" applyBorder="1" applyAlignment="1" applyProtection="1">
      <alignment horizontal="left" vertical="justify" wrapText="1"/>
      <protection hidden="1"/>
    </xf>
    <xf numFmtId="0" fontId="34" fillId="0" borderId="26" xfId="2" applyNumberFormat="1" applyFont="1" applyFill="1" applyBorder="1" applyAlignment="1" applyProtection="1">
      <alignment horizontal="left" vertical="justify" wrapText="1"/>
      <protection hidden="1"/>
    </xf>
    <xf numFmtId="0" fontId="43" fillId="0" borderId="0" xfId="1" applyFont="1"/>
    <xf numFmtId="0" fontId="23" fillId="0" borderId="23" xfId="1" applyFont="1" applyBorder="1" applyAlignment="1">
      <alignment horizontal="left" vertical="distributed"/>
    </xf>
    <xf numFmtId="0" fontId="23" fillId="0" borderId="27" xfId="1" applyFont="1" applyBorder="1" applyAlignment="1">
      <alignment horizontal="left" vertical="distributed"/>
    </xf>
    <xf numFmtId="0" fontId="23" fillId="0" borderId="26" xfId="1" applyFont="1" applyBorder="1" applyAlignment="1">
      <alignment horizontal="left" vertical="distributed"/>
    </xf>
    <xf numFmtId="178" fontId="33" fillId="2" borderId="26" xfId="2" applyNumberFormat="1" applyFont="1" applyFill="1" applyBorder="1" applyAlignment="1" applyProtection="1">
      <protection hidden="1"/>
    </xf>
    <xf numFmtId="174" fontId="44" fillId="0" borderId="23" xfId="2" applyNumberFormat="1" applyFont="1" applyFill="1" applyBorder="1" applyAlignment="1" applyProtection="1">
      <alignment horizontal="left" vertical="justify" wrapText="1"/>
      <protection hidden="1"/>
    </xf>
    <xf numFmtId="174" fontId="44" fillId="0" borderId="27" xfId="2" applyNumberFormat="1" applyFont="1" applyFill="1" applyBorder="1" applyAlignment="1" applyProtection="1">
      <alignment horizontal="left" vertical="justify" wrapText="1"/>
      <protection hidden="1"/>
    </xf>
    <xf numFmtId="174" fontId="44" fillId="0" borderId="26" xfId="2" applyNumberFormat="1" applyFont="1" applyFill="1" applyBorder="1" applyAlignment="1" applyProtection="1">
      <alignment horizontal="left" vertical="justify" wrapText="1"/>
      <protection hidden="1"/>
    </xf>
    <xf numFmtId="174" fontId="44" fillId="0" borderId="26" xfId="2" applyNumberFormat="1" applyFont="1" applyFill="1" applyBorder="1" applyAlignment="1" applyProtection="1">
      <alignment horizontal="justify" vertical="justify" wrapText="1"/>
      <protection hidden="1"/>
    </xf>
    <xf numFmtId="178" fontId="33" fillId="2" borderId="7" xfId="2" applyNumberFormat="1" applyFont="1" applyFill="1" applyBorder="1" applyAlignment="1" applyProtection="1">
      <protection hidden="1"/>
    </xf>
    <xf numFmtId="174" fontId="44" fillId="2" borderId="23" xfId="2" applyNumberFormat="1" applyFont="1" applyFill="1" applyBorder="1" applyAlignment="1" applyProtection="1">
      <alignment horizontal="left" vertical="justify" wrapText="1"/>
      <protection hidden="1"/>
    </xf>
    <xf numFmtId="174" fontId="44" fillId="2" borderId="27" xfId="2" applyNumberFormat="1" applyFont="1" applyFill="1" applyBorder="1" applyAlignment="1" applyProtection="1">
      <alignment horizontal="left" vertical="justify" wrapText="1"/>
      <protection hidden="1"/>
    </xf>
    <xf numFmtId="174" fontId="44" fillId="2" borderId="26" xfId="2" applyNumberFormat="1" applyFont="1" applyFill="1" applyBorder="1" applyAlignment="1" applyProtection="1">
      <alignment horizontal="left" vertical="justify" wrapText="1"/>
      <protection hidden="1"/>
    </xf>
    <xf numFmtId="174" fontId="14" fillId="2" borderId="23" xfId="2" applyNumberFormat="1" applyFont="1" applyFill="1" applyBorder="1" applyAlignment="1" applyProtection="1">
      <alignment horizontal="left" vertical="justify" wrapText="1"/>
      <protection hidden="1"/>
    </xf>
    <xf numFmtId="174" fontId="14" fillId="2" borderId="27" xfId="2" applyNumberFormat="1" applyFont="1" applyFill="1" applyBorder="1" applyAlignment="1" applyProtection="1">
      <alignment horizontal="left" vertical="justify" wrapText="1"/>
      <protection hidden="1"/>
    </xf>
    <xf numFmtId="174" fontId="14" fillId="2" borderId="26" xfId="2" applyNumberFormat="1" applyFont="1" applyFill="1" applyBorder="1" applyAlignment="1" applyProtection="1">
      <alignment horizontal="left" vertical="justify" wrapText="1"/>
      <protection hidden="1"/>
    </xf>
    <xf numFmtId="0" fontId="33" fillId="2" borderId="26" xfId="2" applyNumberFormat="1" applyFont="1" applyFill="1" applyBorder="1" applyAlignment="1" applyProtection="1">
      <alignment vertical="justify" wrapText="1"/>
      <protection hidden="1"/>
    </xf>
    <xf numFmtId="172" fontId="29" fillId="0" borderId="27" xfId="2" applyNumberFormat="1" applyFont="1" applyFill="1" applyBorder="1" applyAlignment="1" applyProtection="1">
      <alignment horizontal="justify" vertical="justify" wrapText="1"/>
      <protection hidden="1"/>
    </xf>
    <xf numFmtId="178" fontId="29" fillId="0" borderId="1" xfId="2" applyNumberFormat="1" applyFont="1" applyFill="1" applyBorder="1" applyAlignment="1" applyProtection="1">
      <alignment vertical="top"/>
      <protection hidden="1"/>
    </xf>
    <xf numFmtId="175" fontId="29" fillId="0" borderId="1" xfId="2" applyNumberFormat="1" applyFont="1" applyFill="1" applyBorder="1" applyAlignment="1" applyProtection="1">
      <alignment horizontal="right" vertical="top" wrapText="1"/>
      <protection hidden="1"/>
    </xf>
    <xf numFmtId="192" fontId="33" fillId="0" borderId="1" xfId="2" applyNumberFormat="1" applyFont="1" applyFill="1" applyBorder="1" applyAlignment="1" applyProtection="1">
      <alignment horizontal="right" vertical="top"/>
      <protection hidden="1"/>
    </xf>
    <xf numFmtId="173" fontId="29" fillId="0" borderId="1" xfId="2" applyNumberFormat="1" applyFont="1" applyFill="1" applyBorder="1" applyAlignment="1" applyProtection="1">
      <alignment vertical="top" wrapText="1"/>
      <protection hidden="1"/>
    </xf>
    <xf numFmtId="173" fontId="33" fillId="0" borderId="1" xfId="2" applyNumberFormat="1" applyFont="1" applyFill="1" applyBorder="1" applyAlignment="1" applyProtection="1">
      <alignment vertical="justify" wrapText="1"/>
      <protection hidden="1"/>
    </xf>
    <xf numFmtId="0" fontId="33" fillId="0" borderId="1" xfId="2" applyNumberFormat="1" applyFont="1" applyFill="1" applyBorder="1" applyAlignment="1" applyProtection="1">
      <alignment vertical="justify" wrapText="1"/>
      <protection hidden="1"/>
    </xf>
    <xf numFmtId="178" fontId="29" fillId="0" borderId="1" xfId="2" applyNumberFormat="1" applyFont="1" applyFill="1" applyBorder="1" applyAlignment="1" applyProtection="1">
      <alignment vertical="center"/>
      <protection hidden="1"/>
    </xf>
    <xf numFmtId="175" fontId="29" fillId="0" borderId="1" xfId="2" applyNumberFormat="1" applyFont="1" applyFill="1" applyBorder="1" applyAlignment="1" applyProtection="1">
      <alignment vertical="center" wrapText="1"/>
      <protection hidden="1"/>
    </xf>
    <xf numFmtId="192" fontId="43" fillId="0" borderId="1" xfId="1" applyNumberFormat="1" applyFont="1" applyBorder="1" applyAlignment="1">
      <alignment vertical="center"/>
    </xf>
    <xf numFmtId="173" fontId="29" fillId="0" borderId="1" xfId="2" applyNumberFormat="1" applyFont="1" applyFill="1" applyBorder="1" applyAlignment="1" applyProtection="1">
      <alignment vertical="center" wrapText="1"/>
      <protection hidden="1"/>
    </xf>
    <xf numFmtId="0" fontId="29" fillId="0" borderId="1" xfId="2" applyNumberFormat="1" applyFont="1" applyFill="1" applyBorder="1" applyAlignment="1" applyProtection="1">
      <alignment vertical="center" wrapText="1"/>
      <protection hidden="1"/>
    </xf>
    <xf numFmtId="192" fontId="43" fillId="0" borderId="1" xfId="1" applyNumberFormat="1" applyFont="1" applyBorder="1"/>
    <xf numFmtId="0" fontId="38" fillId="0" borderId="23" xfId="1" applyFont="1" applyBorder="1" applyAlignment="1">
      <alignment horizontal="left"/>
    </xf>
    <xf numFmtId="0" fontId="38" fillId="0" borderId="27" xfId="1" applyFont="1" applyBorder="1" applyAlignment="1">
      <alignment horizontal="left"/>
    </xf>
    <xf numFmtId="0" fontId="33" fillId="0" borderId="27" xfId="2" applyNumberFormat="1" applyFont="1" applyFill="1" applyBorder="1" applyAlignment="1" applyProtection="1">
      <alignment horizontal="justify" vertical="justify" wrapText="1"/>
      <protection hidden="1"/>
    </xf>
    <xf numFmtId="0" fontId="38" fillId="0" borderId="0" xfId="1" applyFont="1"/>
    <xf numFmtId="0" fontId="29" fillId="0" borderId="1" xfId="2" applyNumberFormat="1" applyFont="1" applyFill="1" applyBorder="1" applyAlignment="1" applyProtection="1">
      <alignment horizontal="justify" vertical="justify" wrapText="1"/>
      <protection hidden="1"/>
    </xf>
    <xf numFmtId="0" fontId="45" fillId="0" borderId="1" xfId="1" applyFont="1" applyBorder="1" applyAlignment="1">
      <alignment horizontal="left" wrapText="1"/>
    </xf>
    <xf numFmtId="0" fontId="28" fillId="0" borderId="1" xfId="2" applyNumberFormat="1" applyFont="1" applyFill="1" applyBorder="1" applyAlignment="1" applyProtection="1">
      <alignment horizontal="justify" vertical="justify" wrapText="1"/>
      <protection hidden="1"/>
    </xf>
    <xf numFmtId="0" fontId="28" fillId="0" borderId="1" xfId="2" applyNumberFormat="1" applyFont="1" applyFill="1" applyBorder="1" applyAlignment="1" applyProtection="1">
      <alignment horizontal="left" vertical="justify" wrapText="1"/>
      <protection hidden="1"/>
    </xf>
    <xf numFmtId="0" fontId="28" fillId="0" borderId="1" xfId="2" applyNumberFormat="1" applyFont="1" applyFill="1" applyBorder="1" applyAlignment="1" applyProtection="1">
      <alignment horizontal="justify" vertical="justify" wrapText="1"/>
      <protection hidden="1"/>
    </xf>
    <xf numFmtId="174" fontId="28" fillId="0" borderId="23" xfId="2" applyNumberFormat="1" applyFont="1" applyFill="1" applyBorder="1" applyAlignment="1" applyProtection="1">
      <alignment horizontal="left" vertical="justify" wrapText="1"/>
      <protection hidden="1"/>
    </xf>
    <xf numFmtId="174" fontId="28" fillId="0" borderId="27" xfId="2" applyNumberFormat="1" applyFont="1" applyFill="1" applyBorder="1" applyAlignment="1" applyProtection="1">
      <alignment horizontal="left" vertical="justify" wrapText="1"/>
      <protection hidden="1"/>
    </xf>
    <xf numFmtId="174" fontId="28" fillId="0" borderId="26" xfId="2" applyNumberFormat="1" applyFont="1" applyFill="1" applyBorder="1" applyAlignment="1" applyProtection="1">
      <alignment horizontal="left" vertical="justify" wrapText="1"/>
      <protection hidden="1"/>
    </xf>
    <xf numFmtId="175" fontId="29" fillId="0" borderId="1" xfId="2" applyNumberFormat="1" applyFont="1" applyFill="1" applyBorder="1" applyAlignment="1" applyProtection="1">
      <alignment horizontal="justify" vertical="justify" wrapText="1"/>
      <protection hidden="1"/>
    </xf>
    <xf numFmtId="175" fontId="29" fillId="0" borderId="6" xfId="2" applyNumberFormat="1" applyFont="1" applyFill="1" applyBorder="1" applyAlignment="1" applyProtection="1">
      <alignment horizontal="justify" vertical="justify" wrapText="1"/>
      <protection hidden="1"/>
    </xf>
    <xf numFmtId="4" fontId="29" fillId="0" borderId="31" xfId="2" applyNumberFormat="1" applyFont="1" applyFill="1" applyBorder="1" applyAlignment="1" applyProtection="1">
      <protection hidden="1"/>
    </xf>
    <xf numFmtId="175" fontId="29" fillId="0" borderId="1" xfId="2" applyNumberFormat="1" applyFont="1" applyFill="1" applyBorder="1" applyAlignment="1" applyProtection="1">
      <alignment vertical="top" wrapText="1"/>
      <protection hidden="1"/>
    </xf>
    <xf numFmtId="192" fontId="29" fillId="0" borderId="1" xfId="2" applyNumberFormat="1" applyFont="1" applyFill="1" applyBorder="1" applyAlignment="1" applyProtection="1">
      <alignment vertical="top"/>
      <protection hidden="1"/>
    </xf>
    <xf numFmtId="173" fontId="29" fillId="0" borderId="20" xfId="2" applyNumberFormat="1" applyFont="1" applyFill="1" applyBorder="1" applyAlignment="1" applyProtection="1">
      <alignment vertical="top" wrapText="1"/>
      <protection hidden="1"/>
    </xf>
    <xf numFmtId="0" fontId="29" fillId="0" borderId="20" xfId="2" applyNumberFormat="1" applyFont="1" applyFill="1" applyBorder="1" applyAlignment="1" applyProtection="1">
      <alignment horizontal="center" vertical="top" wrapText="1"/>
      <protection hidden="1"/>
    </xf>
    <xf numFmtId="0" fontId="38" fillId="0" borderId="30" xfId="1" applyFont="1" applyBorder="1" applyAlignment="1">
      <alignment horizontal="left"/>
    </xf>
    <xf numFmtId="0" fontId="43" fillId="0" borderId="36" xfId="1" applyFont="1" applyBorder="1" applyAlignment="1">
      <alignment horizontal="center" vertical="center" wrapText="1"/>
    </xf>
    <xf numFmtId="0" fontId="29" fillId="0" borderId="37" xfId="2" applyNumberFormat="1" applyFont="1" applyFill="1" applyBorder="1" applyAlignment="1" applyProtection="1">
      <alignment horizontal="center" vertical="center" wrapText="1"/>
      <protection hidden="1"/>
    </xf>
    <xf numFmtId="0" fontId="29" fillId="0" borderId="37" xfId="2" applyNumberFormat="1" applyFont="1" applyFill="1" applyBorder="1" applyAlignment="1" applyProtection="1">
      <alignment horizontal="right" vertical="top" wrapText="1"/>
      <protection hidden="1"/>
    </xf>
    <xf numFmtId="0" fontId="29" fillId="0" borderId="37" xfId="2" applyNumberFormat="1" applyFont="1" applyFill="1" applyBorder="1" applyAlignment="1" applyProtection="1">
      <alignment horizontal="center" vertical="top" wrapText="1"/>
      <protection hidden="1"/>
    </xf>
    <xf numFmtId="0" fontId="29" fillId="0" borderId="37" xfId="2" applyNumberFormat="1" applyFont="1" applyFill="1" applyBorder="1" applyAlignment="1" applyProtection="1">
      <alignment horizontal="center" vertical="justify"/>
      <protection hidden="1"/>
    </xf>
    <xf numFmtId="0" fontId="29" fillId="0" borderId="38" xfId="2" applyNumberFormat="1" applyFont="1" applyFill="1" applyBorder="1" applyAlignment="1" applyProtection="1">
      <alignment horizontal="center" vertical="justify"/>
      <protection hidden="1"/>
    </xf>
    <xf numFmtId="0" fontId="19" fillId="0" borderId="0" xfId="1" applyFont="1"/>
    <xf numFmtId="0" fontId="44" fillId="0" borderId="0" xfId="2" applyFont="1" applyProtection="1">
      <protection hidden="1"/>
    </xf>
    <xf numFmtId="0" fontId="29" fillId="0" borderId="0" xfId="2" applyNumberFormat="1" applyFont="1" applyFill="1" applyAlignment="1" applyProtection="1">
      <alignment horizontal="right" vertical="top"/>
      <protection hidden="1"/>
    </xf>
    <xf numFmtId="0" fontId="29" fillId="0" borderId="0" xfId="2" applyNumberFormat="1" applyFont="1" applyFill="1" applyAlignment="1" applyProtection="1">
      <alignment horizontal="centerContinuous" vertical="top"/>
      <protection hidden="1"/>
    </xf>
    <xf numFmtId="0" fontId="29" fillId="0" borderId="0" xfId="2" applyNumberFormat="1" applyFont="1" applyFill="1" applyAlignment="1" applyProtection="1">
      <alignment horizontal="justify" vertical="justify"/>
      <protection hidden="1"/>
    </xf>
    <xf numFmtId="0" fontId="8" fillId="0" borderId="0" xfId="2" applyFont="1" applyProtection="1">
      <protection hidden="1"/>
    </xf>
    <xf numFmtId="0" fontId="2" fillId="0" borderId="0" xfId="2" applyNumberFormat="1" applyFont="1" applyFill="1" applyAlignment="1" applyProtection="1">
      <alignment horizontal="right" vertical="top"/>
      <protection hidden="1"/>
    </xf>
    <xf numFmtId="0" fontId="2" fillId="0" borderId="0" xfId="2" applyNumberFormat="1" applyFont="1" applyFill="1" applyAlignment="1" applyProtection="1">
      <alignment horizontal="centerContinuous" vertical="top"/>
      <protection hidden="1"/>
    </xf>
    <xf numFmtId="0" fontId="46" fillId="0" borderId="0" xfId="2" applyNumberFormat="1" applyFont="1" applyFill="1" applyAlignment="1" applyProtection="1">
      <alignment horizontal="justify" vertical="justify"/>
      <protection hidden="1"/>
    </xf>
    <xf numFmtId="0" fontId="2" fillId="0" borderId="0" xfId="2" applyNumberFormat="1" applyFont="1" applyFill="1" applyAlignment="1" applyProtection="1">
      <alignment horizontal="center" wrapText="1"/>
      <protection hidden="1"/>
    </xf>
    <xf numFmtId="0" fontId="20" fillId="2" borderId="0" xfId="1" applyFill="1"/>
    <xf numFmtId="0" fontId="8" fillId="2" borderId="0" xfId="2" applyFont="1" applyFill="1"/>
    <xf numFmtId="0" fontId="20" fillId="0" borderId="0" xfId="1" applyAlignment="1">
      <alignment wrapText="1"/>
    </xf>
    <xf numFmtId="0" fontId="8" fillId="2" borderId="0" xfId="2" applyFont="1" applyFill="1" applyAlignment="1" applyProtection="1">
      <alignment wrapText="1"/>
      <protection hidden="1"/>
    </xf>
    <xf numFmtId="0" fontId="2" fillId="0" borderId="0" xfId="2" applyNumberFormat="1" applyFont="1" applyFill="1" applyAlignment="1" applyProtection="1">
      <alignment horizontal="centerContinuous"/>
      <protection hidden="1"/>
    </xf>
    <xf numFmtId="0" fontId="8" fillId="0" borderId="0" xfId="2" applyFont="1"/>
    <xf numFmtId="0" fontId="8" fillId="0" borderId="0" xfId="2" applyFont="1" applyAlignment="1" applyProtection="1">
      <protection hidden="1"/>
    </xf>
    <xf numFmtId="0" fontId="8" fillId="0" borderId="0" xfId="2" applyFont="1" applyFill="1" applyAlignment="1" applyProtection="1">
      <protection hidden="1"/>
    </xf>
    <xf numFmtId="0" fontId="1" fillId="0" borderId="0" xfId="2" applyNumberFormat="1" applyFont="1" applyFill="1" applyAlignment="1" applyProtection="1">
      <alignment horizontal="centerContinuous"/>
      <protection hidden="1"/>
    </xf>
    <xf numFmtId="0" fontId="3" fillId="0" borderId="0" xfId="2" applyFont="1" applyAlignment="1" applyProtection="1">
      <alignment horizontal="justify" vertical="justify"/>
      <protection hidden="1"/>
    </xf>
    <xf numFmtId="0" fontId="47" fillId="0" borderId="0" xfId="4"/>
    <xf numFmtId="0" fontId="47" fillId="0" borderId="0" xfId="4" applyProtection="1">
      <protection hidden="1"/>
    </xf>
    <xf numFmtId="0" fontId="47" fillId="0" borderId="0" xfId="4" applyNumberFormat="1" applyFont="1" applyFill="1" applyAlignment="1" applyProtection="1">
      <protection hidden="1"/>
    </xf>
    <xf numFmtId="0" fontId="48" fillId="0" borderId="0" xfId="4" applyNumberFormat="1" applyFont="1" applyFill="1" applyAlignment="1" applyProtection="1">
      <protection hidden="1"/>
    </xf>
    <xf numFmtId="0" fontId="48" fillId="0" borderId="39" xfId="4" applyNumberFormat="1" applyFont="1" applyFill="1" applyBorder="1" applyAlignment="1" applyProtection="1">
      <alignment horizontal="center"/>
      <protection hidden="1"/>
    </xf>
    <xf numFmtId="0" fontId="47" fillId="0" borderId="0" xfId="4" applyBorder="1" applyProtection="1">
      <protection hidden="1"/>
    </xf>
    <xf numFmtId="0" fontId="48" fillId="0" borderId="0" xfId="4" applyNumberFormat="1" applyFont="1" applyFill="1" applyBorder="1" applyAlignment="1" applyProtection="1">
      <alignment horizontal="center"/>
      <protection hidden="1"/>
    </xf>
    <xf numFmtId="0" fontId="48" fillId="0" borderId="0" xfId="4" applyNumberFormat="1" applyFont="1" applyFill="1" applyAlignment="1" applyProtection="1">
      <alignment wrapText="1"/>
      <protection hidden="1"/>
    </xf>
    <xf numFmtId="0" fontId="48" fillId="0" borderId="0" xfId="4" applyNumberFormat="1" applyFont="1" applyFill="1" applyAlignment="1" applyProtection="1">
      <alignment horizontal="center"/>
      <protection hidden="1"/>
    </xf>
    <xf numFmtId="0" fontId="48" fillId="0" borderId="0" xfId="4" applyNumberFormat="1" applyFont="1" applyFill="1" applyAlignment="1" applyProtection="1">
      <alignment horizontal="left" wrapText="1"/>
      <protection hidden="1"/>
    </xf>
    <xf numFmtId="186" fontId="29" fillId="2" borderId="1" xfId="4" applyNumberFormat="1" applyFont="1" applyFill="1" applyBorder="1" applyAlignment="1" applyProtection="1">
      <protection hidden="1"/>
    </xf>
    <xf numFmtId="178" fontId="29" fillId="2" borderId="1" xfId="4" applyNumberFormat="1" applyFont="1" applyFill="1" applyBorder="1" applyAlignment="1" applyProtection="1">
      <protection hidden="1"/>
    </xf>
    <xf numFmtId="0" fontId="29" fillId="2" borderId="1" xfId="4" applyNumberFormat="1" applyFont="1" applyFill="1" applyBorder="1" applyAlignment="1" applyProtection="1">
      <alignment horizontal="right"/>
      <protection hidden="1"/>
    </xf>
    <xf numFmtId="0" fontId="33" fillId="2" borderId="1" xfId="4" applyNumberFormat="1" applyFont="1" applyFill="1" applyBorder="1" applyAlignment="1" applyProtection="1">
      <alignment horizontal="center"/>
      <protection hidden="1"/>
    </xf>
    <xf numFmtId="0" fontId="33" fillId="2" borderId="1" xfId="4" applyNumberFormat="1" applyFont="1" applyFill="1" applyBorder="1" applyAlignment="1" applyProtection="1">
      <protection hidden="1"/>
    </xf>
    <xf numFmtId="0" fontId="33" fillId="2" borderId="23" xfId="4" applyFont="1" applyFill="1" applyBorder="1" applyAlignment="1" applyProtection="1">
      <alignment horizontal="left"/>
      <protection hidden="1"/>
    </xf>
    <xf numFmtId="0" fontId="33" fillId="2" borderId="27" xfId="4" applyFont="1" applyFill="1" applyBorder="1" applyAlignment="1" applyProtection="1">
      <alignment horizontal="left"/>
      <protection hidden="1"/>
    </xf>
    <xf numFmtId="0" fontId="33" fillId="2" borderId="26" xfId="4" applyFont="1" applyFill="1" applyBorder="1" applyAlignment="1" applyProtection="1">
      <alignment horizontal="left"/>
      <protection hidden="1"/>
    </xf>
    <xf numFmtId="0" fontId="49" fillId="0" borderId="0" xfId="4" applyNumberFormat="1" applyFont="1" applyFill="1" applyBorder="1" applyAlignment="1" applyProtection="1">
      <protection hidden="1"/>
    </xf>
    <xf numFmtId="0" fontId="30" fillId="2" borderId="1" xfId="4" applyNumberFormat="1" applyFont="1" applyFill="1" applyBorder="1" applyAlignment="1" applyProtection="1">
      <protection hidden="1"/>
    </xf>
    <xf numFmtId="178" fontId="30" fillId="2" borderId="1" xfId="4" applyNumberFormat="1" applyFont="1" applyFill="1" applyBorder="1" applyAlignment="1" applyProtection="1">
      <protection hidden="1"/>
    </xf>
    <xf numFmtId="0" fontId="50" fillId="2" borderId="1" xfId="4" applyNumberFormat="1" applyFont="1" applyFill="1" applyBorder="1" applyAlignment="1" applyProtection="1">
      <protection hidden="1"/>
    </xf>
    <xf numFmtId="0" fontId="50" fillId="2" borderId="1" xfId="4" applyNumberFormat="1" applyFont="1" applyFill="1" applyBorder="1" applyAlignment="1" applyProtection="1">
      <alignment horizontal="center"/>
      <protection hidden="1"/>
    </xf>
    <xf numFmtId="0" fontId="34" fillId="2" borderId="1" xfId="4" applyNumberFormat="1" applyFont="1" applyFill="1" applyBorder="1" applyAlignment="1" applyProtection="1">
      <protection hidden="1"/>
    </xf>
    <xf numFmtId="0" fontId="34" fillId="2" borderId="1" xfId="4" applyFont="1" applyFill="1" applyBorder="1" applyProtection="1">
      <protection hidden="1"/>
    </xf>
    <xf numFmtId="0" fontId="48" fillId="0" borderId="0" xfId="4" applyNumberFormat="1" applyFont="1" applyFill="1" applyBorder="1" applyAlignment="1" applyProtection="1">
      <protection hidden="1"/>
    </xf>
    <xf numFmtId="178" fontId="33" fillId="2" borderId="1" xfId="4" applyNumberFormat="1" applyFont="1" applyFill="1" applyBorder="1" applyAlignment="1" applyProtection="1">
      <protection hidden="1"/>
    </xf>
    <xf numFmtId="175" fontId="33" fillId="2" borderId="1" xfId="4" applyNumberFormat="1" applyFont="1" applyFill="1" applyBorder="1" applyAlignment="1" applyProtection="1">
      <protection hidden="1"/>
    </xf>
    <xf numFmtId="175" fontId="33" fillId="2" borderId="1" xfId="4" applyNumberFormat="1" applyFont="1" applyFill="1" applyBorder="1" applyAlignment="1" applyProtection="1">
      <alignment horizontal="center"/>
      <protection hidden="1"/>
    </xf>
    <xf numFmtId="173" fontId="33" fillId="2" borderId="1" xfId="4" applyNumberFormat="1" applyFont="1" applyFill="1" applyBorder="1" applyAlignment="1" applyProtection="1">
      <protection hidden="1"/>
    </xf>
    <xf numFmtId="192" fontId="33" fillId="2" borderId="1" xfId="4" applyNumberFormat="1" applyFont="1" applyFill="1" applyBorder="1" applyAlignment="1" applyProtection="1">
      <protection hidden="1"/>
    </xf>
    <xf numFmtId="0" fontId="50" fillId="2" borderId="1" xfId="4" applyNumberFormat="1" applyFont="1" applyFill="1" applyBorder="1" applyAlignment="1" applyProtection="1">
      <alignment wrapText="1"/>
      <protection hidden="1"/>
    </xf>
    <xf numFmtId="0" fontId="34" fillId="2" borderId="1" xfId="4" applyNumberFormat="1" applyFont="1" applyFill="1" applyBorder="1" applyAlignment="1" applyProtection="1">
      <alignment wrapText="1"/>
      <protection hidden="1"/>
    </xf>
    <xf numFmtId="192" fontId="33" fillId="2" borderId="1" xfId="4" applyNumberFormat="1" applyFont="1" applyFill="1" applyBorder="1" applyAlignment="1" applyProtection="1">
      <alignment horizontal="left"/>
      <protection hidden="1"/>
    </xf>
    <xf numFmtId="0" fontId="34" fillId="2" borderId="23" xfId="4" applyNumberFormat="1" applyFont="1" applyFill="1" applyBorder="1" applyAlignment="1" applyProtection="1">
      <alignment horizontal="left" wrapText="1"/>
      <protection hidden="1"/>
    </xf>
    <xf numFmtId="0" fontId="34" fillId="2" borderId="27" xfId="4" applyNumberFormat="1" applyFont="1" applyFill="1" applyBorder="1" applyAlignment="1" applyProtection="1">
      <alignment horizontal="left" wrapText="1"/>
      <protection hidden="1"/>
    </xf>
    <xf numFmtId="0" fontId="34" fillId="2" borderId="26" xfId="4" applyNumberFormat="1" applyFont="1" applyFill="1" applyBorder="1" applyAlignment="1" applyProtection="1">
      <alignment horizontal="left" wrapText="1"/>
      <protection hidden="1"/>
    </xf>
    <xf numFmtId="0" fontId="34" fillId="2" borderId="1" xfId="4" applyNumberFormat="1" applyFont="1" applyFill="1" applyBorder="1" applyProtection="1">
      <protection hidden="1"/>
    </xf>
    <xf numFmtId="0" fontId="38" fillId="0" borderId="1" xfId="1" applyFont="1" applyBorder="1" applyAlignment="1">
      <alignment horizontal="left"/>
    </xf>
    <xf numFmtId="49" fontId="47" fillId="0" borderId="23" xfId="4" applyNumberFormat="1" applyBorder="1" applyAlignment="1">
      <alignment horizontal="left" wrapText="1"/>
    </xf>
    <xf numFmtId="49" fontId="47" fillId="0" borderId="27" xfId="4" applyNumberFormat="1" applyBorder="1" applyAlignment="1">
      <alignment horizontal="left" wrapText="1"/>
    </xf>
    <xf numFmtId="49" fontId="47" fillId="0" borderId="26" xfId="4" applyNumberFormat="1" applyBorder="1" applyAlignment="1">
      <alignment horizontal="left" wrapText="1"/>
    </xf>
    <xf numFmtId="0" fontId="50" fillId="2" borderId="1" xfId="4" applyNumberFormat="1" applyFont="1" applyFill="1" applyBorder="1" applyAlignment="1" applyProtection="1">
      <alignment wrapText="1"/>
      <protection hidden="1"/>
    </xf>
    <xf numFmtId="0" fontId="33" fillId="0" borderId="23" xfId="4" applyNumberFormat="1" applyFont="1" applyFill="1" applyBorder="1" applyAlignment="1" applyProtection="1">
      <alignment horizontal="left" vertical="justify" wrapText="1"/>
      <protection hidden="1"/>
    </xf>
    <xf numFmtId="0" fontId="33" fillId="0" borderId="27" xfId="4" applyNumberFormat="1" applyFont="1" applyFill="1" applyBorder="1" applyAlignment="1" applyProtection="1">
      <alignment horizontal="left" vertical="justify" wrapText="1"/>
      <protection hidden="1"/>
    </xf>
    <xf numFmtId="0" fontId="33" fillId="0" borderId="26" xfId="4" applyNumberFormat="1" applyFont="1" applyFill="1" applyBorder="1" applyAlignment="1" applyProtection="1">
      <alignment horizontal="left" vertical="justify" wrapText="1"/>
      <protection hidden="1"/>
    </xf>
    <xf numFmtId="0" fontId="8" fillId="0" borderId="0" xfId="4" applyFont="1"/>
    <xf numFmtId="178" fontId="34" fillId="2" borderId="1" xfId="4" applyNumberFormat="1" applyFont="1" applyFill="1" applyBorder="1" applyAlignment="1" applyProtection="1">
      <protection hidden="1"/>
    </xf>
    <xf numFmtId="175" fontId="34" fillId="2" borderId="1" xfId="4" applyNumberFormat="1" applyFont="1" applyFill="1" applyBorder="1" applyAlignment="1" applyProtection="1">
      <protection hidden="1"/>
    </xf>
    <xf numFmtId="175" fontId="34" fillId="2" borderId="1" xfId="4" applyNumberFormat="1" applyFont="1" applyFill="1" applyBorder="1" applyAlignment="1" applyProtection="1">
      <alignment horizontal="center"/>
      <protection hidden="1"/>
    </xf>
    <xf numFmtId="173" fontId="34" fillId="2" borderId="1" xfId="4" applyNumberFormat="1" applyFont="1" applyFill="1" applyBorder="1" applyAlignment="1" applyProtection="1">
      <protection hidden="1"/>
    </xf>
    <xf numFmtId="192" fontId="34" fillId="2" borderId="1" xfId="4" applyNumberFormat="1" applyFont="1" applyFill="1" applyBorder="1" applyAlignment="1" applyProtection="1">
      <alignment horizontal="left"/>
      <protection hidden="1"/>
    </xf>
    <xf numFmtId="0" fontId="8" fillId="0" borderId="0" xfId="4" applyNumberFormat="1" applyFont="1" applyFill="1" applyBorder="1" applyAlignment="1" applyProtection="1">
      <protection hidden="1"/>
    </xf>
    <xf numFmtId="186" fontId="3" fillId="0" borderId="1" xfId="4" applyNumberFormat="1" applyFont="1" applyBorder="1"/>
    <xf numFmtId="0" fontId="47" fillId="2" borderId="1" xfId="4" applyNumberFormat="1" applyFont="1" applyFill="1" applyBorder="1" applyAlignment="1" applyProtection="1">
      <alignment wrapText="1"/>
      <protection hidden="1"/>
    </xf>
    <xf numFmtId="0" fontId="47" fillId="2" borderId="1" xfId="4" applyNumberFormat="1" applyFill="1" applyBorder="1" applyProtection="1">
      <protection hidden="1"/>
    </xf>
    <xf numFmtId="175" fontId="29" fillId="2" borderId="1" xfId="4" applyNumberFormat="1" applyFont="1" applyFill="1" applyBorder="1" applyAlignment="1" applyProtection="1">
      <protection hidden="1"/>
    </xf>
    <xf numFmtId="175" fontId="29" fillId="2" borderId="1" xfId="4" applyNumberFormat="1" applyFont="1" applyFill="1" applyBorder="1" applyAlignment="1" applyProtection="1">
      <alignment horizontal="center"/>
      <protection hidden="1"/>
    </xf>
    <xf numFmtId="173" fontId="29" fillId="2" borderId="1" xfId="4" applyNumberFormat="1" applyFont="1" applyFill="1" applyBorder="1" applyAlignment="1" applyProtection="1">
      <protection hidden="1"/>
    </xf>
    <xf numFmtId="192" fontId="29" fillId="2" borderId="1" xfId="4" applyNumberFormat="1" applyFont="1" applyFill="1" applyBorder="1" applyAlignment="1" applyProtection="1">
      <protection hidden="1"/>
    </xf>
    <xf numFmtId="0" fontId="35" fillId="2" borderId="1" xfId="4" applyNumberFormat="1" applyFont="1" applyFill="1" applyBorder="1" applyAlignment="1" applyProtection="1">
      <alignment wrapText="1"/>
      <protection hidden="1"/>
    </xf>
    <xf numFmtId="0" fontId="30" fillId="2" borderId="1" xfId="4" applyNumberFormat="1" applyFont="1" applyFill="1" applyBorder="1" applyAlignment="1" applyProtection="1">
      <alignment horizontal="center" vertical="center" wrapText="1"/>
      <protection hidden="1"/>
    </xf>
    <xf numFmtId="0" fontId="30" fillId="2" borderId="1" xfId="4" applyNumberFormat="1" applyFont="1" applyFill="1" applyBorder="1" applyAlignment="1" applyProtection="1">
      <alignment horizontal="center" vertical="center"/>
      <protection hidden="1"/>
    </xf>
    <xf numFmtId="0" fontId="30" fillId="2" borderId="40" xfId="4" applyNumberFormat="1" applyFont="1" applyFill="1" applyBorder="1" applyAlignment="1" applyProtection="1">
      <alignment horizontal="center" vertical="center"/>
      <protection hidden="1"/>
    </xf>
    <xf numFmtId="0" fontId="30" fillId="2" borderId="25" xfId="4" applyNumberFormat="1" applyFont="1" applyFill="1" applyBorder="1" applyAlignment="1" applyProtection="1">
      <alignment horizontal="center" vertical="center"/>
      <protection hidden="1"/>
    </xf>
    <xf numFmtId="0" fontId="30" fillId="2" borderId="41" xfId="4" applyNumberFormat="1" applyFont="1" applyFill="1" applyBorder="1" applyAlignment="1" applyProtection="1">
      <alignment horizontal="center" vertical="center"/>
      <protection hidden="1"/>
    </xf>
    <xf numFmtId="0" fontId="30" fillId="2" borderId="42" xfId="4" applyNumberFormat="1" applyFont="1" applyFill="1" applyBorder="1" applyAlignment="1" applyProtection="1">
      <alignment horizontal="center" vertical="center"/>
      <protection hidden="1"/>
    </xf>
    <xf numFmtId="0" fontId="30" fillId="2" borderId="39" xfId="4" applyNumberFormat="1" applyFont="1" applyFill="1" applyBorder="1" applyAlignment="1" applyProtection="1">
      <alignment horizontal="center" vertical="center"/>
      <protection hidden="1"/>
    </xf>
    <xf numFmtId="0" fontId="30" fillId="2" borderId="43" xfId="4" applyNumberFormat="1" applyFont="1" applyFill="1" applyBorder="1" applyAlignment="1" applyProtection="1">
      <alignment horizontal="center" vertical="center"/>
      <protection hidden="1"/>
    </xf>
    <xf numFmtId="0" fontId="49" fillId="0" borderId="0" xfId="4" applyNumberFormat="1" applyFont="1" applyFill="1" applyAlignment="1" applyProtection="1">
      <protection hidden="1"/>
    </xf>
    <xf numFmtId="0" fontId="51" fillId="0" borderId="0" xfId="4" applyNumberFormat="1" applyFont="1" applyFill="1" applyAlignment="1" applyProtection="1">
      <protection hidden="1"/>
    </xf>
    <xf numFmtId="0" fontId="52" fillId="0" borderId="0" xfId="4" applyNumberFormat="1" applyFont="1" applyFill="1" applyAlignment="1" applyProtection="1">
      <protection hidden="1"/>
    </xf>
    <xf numFmtId="0" fontId="53" fillId="0" borderId="0" xfId="4" applyNumberFormat="1" applyFont="1" applyFill="1" applyAlignment="1" applyProtection="1">
      <protection hidden="1"/>
    </xf>
    <xf numFmtId="0" fontId="47" fillId="0" borderId="0" xfId="4" applyAlignment="1" applyProtection="1">
      <alignment horizontal="left" vertical="top" wrapText="1"/>
      <protection hidden="1"/>
    </xf>
    <xf numFmtId="0" fontId="8" fillId="0" borderId="0" xfId="4" applyFont="1" applyAlignment="1" applyProtection="1">
      <alignment horizontal="left" vertical="top" wrapText="1"/>
      <protection hidden="1"/>
    </xf>
    <xf numFmtId="0" fontId="47" fillId="0" borderId="0" xfId="4" applyNumberFormat="1" applyFill="1" applyAlignment="1" applyProtection="1">
      <alignment vertical="top" wrapText="1"/>
      <protection hidden="1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2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75" workbookViewId="0"/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3.85546875" customWidth="1"/>
    <col min="7" max="7" width="19.7109375" customWidth="1"/>
  </cols>
  <sheetData>
    <row r="1" spans="1:7" ht="18.75" x14ac:dyDescent="0.3">
      <c r="C1" s="1" t="s">
        <v>0</v>
      </c>
      <c r="D1" s="1"/>
      <c r="E1" s="1"/>
    </row>
    <row r="2" spans="1:7" ht="18.75" x14ac:dyDescent="0.3">
      <c r="C2" s="1" t="s">
        <v>104</v>
      </c>
      <c r="D2" s="1"/>
      <c r="E2" s="1"/>
    </row>
    <row r="3" spans="1:7" ht="58.5" customHeight="1" x14ac:dyDescent="0.3">
      <c r="C3" s="115" t="s">
        <v>245</v>
      </c>
      <c r="D3" s="116"/>
      <c r="E3" s="116"/>
      <c r="F3" s="116"/>
    </row>
    <row r="4" spans="1:7" ht="23.25" customHeight="1" x14ac:dyDescent="0.3">
      <c r="C4" s="111" t="s">
        <v>249</v>
      </c>
      <c r="D4" s="101" t="s">
        <v>80</v>
      </c>
      <c r="E4" s="101"/>
      <c r="F4" s="100"/>
    </row>
    <row r="6" spans="1:7" ht="18.75" customHeight="1" x14ac:dyDescent="0.3">
      <c r="A6" s="113" t="s">
        <v>76</v>
      </c>
      <c r="B6" s="113"/>
      <c r="C6" s="113"/>
      <c r="D6" s="113"/>
      <c r="E6" s="113"/>
      <c r="F6" s="113"/>
      <c r="G6" s="113"/>
    </row>
    <row r="7" spans="1:7" ht="18.75" customHeight="1" x14ac:dyDescent="0.3">
      <c r="A7" s="114" t="s">
        <v>248</v>
      </c>
      <c r="B7" s="114"/>
      <c r="C7" s="114"/>
      <c r="D7" s="114"/>
      <c r="E7" s="114"/>
      <c r="F7" s="114"/>
      <c r="G7" s="114"/>
    </row>
    <row r="8" spans="1:7" ht="18.75" x14ac:dyDescent="0.3">
      <c r="A8" s="2"/>
      <c r="E8" s="3" t="s">
        <v>1</v>
      </c>
    </row>
    <row r="9" spans="1:7" ht="18.75" x14ac:dyDescent="0.3">
      <c r="A9" s="2"/>
      <c r="G9" t="s">
        <v>1</v>
      </c>
    </row>
    <row r="10" spans="1:7" ht="75" x14ac:dyDescent="0.2">
      <c r="A10" s="4" t="s">
        <v>215</v>
      </c>
      <c r="B10" s="4" t="s">
        <v>105</v>
      </c>
      <c r="C10" s="40">
        <v>2021</v>
      </c>
      <c r="D10" s="40" t="s">
        <v>70</v>
      </c>
      <c r="E10" s="40" t="s">
        <v>77</v>
      </c>
      <c r="F10" s="38">
        <v>2022</v>
      </c>
      <c r="G10" s="38">
        <v>2023</v>
      </c>
    </row>
    <row r="11" spans="1:7" ht="56.25" x14ac:dyDescent="0.2">
      <c r="A11" s="4" t="s">
        <v>2</v>
      </c>
      <c r="B11" s="5" t="s">
        <v>3</v>
      </c>
      <c r="C11" s="39">
        <f>C12</f>
        <v>0</v>
      </c>
      <c r="D11" s="39">
        <f>D12</f>
        <v>-3366834</v>
      </c>
      <c r="E11" s="39">
        <f>E12</f>
        <v>-3498034</v>
      </c>
      <c r="F11" s="39">
        <f>F12</f>
        <v>0</v>
      </c>
      <c r="G11" s="39">
        <f>G12</f>
        <v>0</v>
      </c>
    </row>
    <row r="12" spans="1:7" ht="37.5" x14ac:dyDescent="0.2">
      <c r="A12" s="6" t="s">
        <v>4</v>
      </c>
      <c r="B12" s="7" t="s">
        <v>5</v>
      </c>
      <c r="C12" s="39">
        <f>C13+C17</f>
        <v>0</v>
      </c>
      <c r="D12" s="39">
        <f>D13+D17</f>
        <v>-3366834</v>
      </c>
      <c r="E12" s="39">
        <f>E13+E17</f>
        <v>-3498034</v>
      </c>
      <c r="F12" s="39">
        <f>F13+F17</f>
        <v>0</v>
      </c>
      <c r="G12" s="39">
        <f>G13+G17</f>
        <v>0</v>
      </c>
    </row>
    <row r="13" spans="1:7" ht="18.75" x14ac:dyDescent="0.2">
      <c r="A13" s="6" t="s">
        <v>6</v>
      </c>
      <c r="B13" s="7" t="s">
        <v>7</v>
      </c>
      <c r="C13" s="39">
        <f t="shared" ref="C13:G15" si="0">C14</f>
        <v>-20623334</v>
      </c>
      <c r="D13" s="39">
        <f t="shared" si="0"/>
        <v>-13240600</v>
      </c>
      <c r="E13" s="39">
        <f t="shared" si="0"/>
        <v>-13371800</v>
      </c>
      <c r="F13" s="39">
        <f t="shared" si="0"/>
        <v>-13240600</v>
      </c>
      <c r="G13" s="39">
        <f t="shared" si="0"/>
        <v>-13371800</v>
      </c>
    </row>
    <row r="14" spans="1:7" ht="37.5" x14ac:dyDescent="0.2">
      <c r="A14" s="6" t="s">
        <v>8</v>
      </c>
      <c r="B14" s="7" t="s">
        <v>9</v>
      </c>
      <c r="C14" s="39">
        <f t="shared" si="0"/>
        <v>-20623334</v>
      </c>
      <c r="D14" s="39">
        <f t="shared" si="0"/>
        <v>-13240600</v>
      </c>
      <c r="E14" s="39">
        <f t="shared" si="0"/>
        <v>-13371800</v>
      </c>
      <c r="F14" s="39">
        <f t="shared" si="0"/>
        <v>-13240600</v>
      </c>
      <c r="G14" s="39">
        <f t="shared" si="0"/>
        <v>-13371800</v>
      </c>
    </row>
    <row r="15" spans="1:7" ht="37.5" x14ac:dyDescent="0.2">
      <c r="A15" s="6" t="s">
        <v>10</v>
      </c>
      <c r="B15" s="7" t="s">
        <v>11</v>
      </c>
      <c r="C15" s="39">
        <f t="shared" si="0"/>
        <v>-20623334</v>
      </c>
      <c r="D15" s="39">
        <f t="shared" si="0"/>
        <v>-13240600</v>
      </c>
      <c r="E15" s="39">
        <f t="shared" si="0"/>
        <v>-13371800</v>
      </c>
      <c r="F15" s="39">
        <f t="shared" si="0"/>
        <v>-13240600</v>
      </c>
      <c r="G15" s="39">
        <f t="shared" si="0"/>
        <v>-13371800</v>
      </c>
    </row>
    <row r="16" spans="1:7" ht="37.5" x14ac:dyDescent="0.2">
      <c r="A16" s="6" t="s">
        <v>12</v>
      </c>
      <c r="B16" s="7" t="s">
        <v>13</v>
      </c>
      <c r="C16" s="39">
        <f>-прил5!C11</f>
        <v>-20623334</v>
      </c>
      <c r="D16" s="39">
        <f>-прил5!D11</f>
        <v>-13240600</v>
      </c>
      <c r="E16" s="39">
        <f>-прил5!E11</f>
        <v>-13371800</v>
      </c>
      <c r="F16" s="39">
        <f>-прил5!D11</f>
        <v>-13240600</v>
      </c>
      <c r="G16" s="39">
        <f>-прил5!E11</f>
        <v>-13371800</v>
      </c>
    </row>
    <row r="17" spans="1:7" ht="18.75" x14ac:dyDescent="0.2">
      <c r="A17" s="6" t="s">
        <v>14</v>
      </c>
      <c r="B17" s="7" t="s">
        <v>15</v>
      </c>
      <c r="C17" s="39">
        <f t="shared" ref="C17:G19" si="1">C18</f>
        <v>20623334</v>
      </c>
      <c r="D17" s="39">
        <f t="shared" si="1"/>
        <v>9873766</v>
      </c>
      <c r="E17" s="39">
        <f t="shared" si="1"/>
        <v>9873766</v>
      </c>
      <c r="F17" s="39">
        <f t="shared" si="1"/>
        <v>13240600</v>
      </c>
      <c r="G17" s="39">
        <f t="shared" si="1"/>
        <v>13371800</v>
      </c>
    </row>
    <row r="18" spans="1:7" ht="37.5" x14ac:dyDescent="0.2">
      <c r="A18" s="6" t="s">
        <v>16</v>
      </c>
      <c r="B18" s="7" t="s">
        <v>17</v>
      </c>
      <c r="C18" s="39">
        <f t="shared" si="1"/>
        <v>20623334</v>
      </c>
      <c r="D18" s="39">
        <f t="shared" si="1"/>
        <v>9873766</v>
      </c>
      <c r="E18" s="39">
        <f t="shared" si="1"/>
        <v>9873766</v>
      </c>
      <c r="F18" s="39">
        <f t="shared" si="1"/>
        <v>13240600</v>
      </c>
      <c r="G18" s="39">
        <f t="shared" si="1"/>
        <v>13371800</v>
      </c>
    </row>
    <row r="19" spans="1:7" ht="37.5" x14ac:dyDescent="0.2">
      <c r="A19" s="6" t="s">
        <v>18</v>
      </c>
      <c r="B19" s="7" t="s">
        <v>19</v>
      </c>
      <c r="C19" s="39">
        <f t="shared" si="1"/>
        <v>20623334</v>
      </c>
      <c r="D19" s="39">
        <f t="shared" si="1"/>
        <v>9873766</v>
      </c>
      <c r="E19" s="39">
        <f t="shared" si="1"/>
        <v>9873766</v>
      </c>
      <c r="F19" s="39">
        <f t="shared" si="1"/>
        <v>13240600</v>
      </c>
      <c r="G19" s="39">
        <f t="shared" si="1"/>
        <v>13371800</v>
      </c>
    </row>
    <row r="20" spans="1:7" ht="37.5" x14ac:dyDescent="0.2">
      <c r="A20" s="6" t="s">
        <v>20</v>
      </c>
      <c r="B20" s="7" t="s">
        <v>21</v>
      </c>
      <c r="C20" s="39">
        <f>прил6!C41</f>
        <v>20623334</v>
      </c>
      <c r="D20" s="39">
        <f>прил6!D41</f>
        <v>9873766</v>
      </c>
      <c r="E20" s="39">
        <f>прил6!E41</f>
        <v>9873766</v>
      </c>
      <c r="F20" s="39">
        <f>прил6!F41</f>
        <v>13240600</v>
      </c>
      <c r="G20" s="39">
        <f>прил6!G41</f>
        <v>13371800</v>
      </c>
    </row>
    <row r="21" spans="1:7" ht="18.75" x14ac:dyDescent="0.3">
      <c r="A21" s="8"/>
      <c r="B21" s="9"/>
      <c r="C21" s="10"/>
      <c r="D21" s="10"/>
      <c r="E21" s="10"/>
    </row>
    <row r="22" spans="1:7" ht="18.75" x14ac:dyDescent="0.3">
      <c r="A22" s="8"/>
      <c r="B22" s="9"/>
      <c r="C22" s="10"/>
      <c r="D22" s="10"/>
      <c r="E22" s="11"/>
    </row>
    <row r="23" spans="1:7" ht="18.75" x14ac:dyDescent="0.3">
      <c r="A23" s="8"/>
      <c r="B23" s="9"/>
      <c r="C23" s="10"/>
      <c r="D23" s="10"/>
      <c r="E23" s="11"/>
    </row>
    <row r="24" spans="1:7" x14ac:dyDescent="0.2">
      <c r="C24" s="12"/>
      <c r="D24" s="12"/>
      <c r="E24" s="12"/>
    </row>
    <row r="25" spans="1:7" x14ac:dyDescent="0.2">
      <c r="C25" s="12"/>
      <c r="D25" s="12"/>
      <c r="E25" s="12"/>
    </row>
    <row r="26" spans="1:7" x14ac:dyDescent="0.2">
      <c r="C26" s="12"/>
      <c r="D26" s="12"/>
      <c r="E26" s="12"/>
    </row>
    <row r="27" spans="1:7" x14ac:dyDescent="0.2">
      <c r="C27" s="12"/>
      <c r="D27" s="12"/>
      <c r="E27" s="12"/>
    </row>
    <row r="28" spans="1:7" x14ac:dyDescent="0.2">
      <c r="C28" s="12"/>
      <c r="D28" s="12"/>
      <c r="E28" s="12"/>
    </row>
    <row r="29" spans="1:7" x14ac:dyDescent="0.2">
      <c r="C29" s="12"/>
      <c r="D29" s="12"/>
      <c r="E29" s="12"/>
    </row>
    <row r="30" spans="1:7" x14ac:dyDescent="0.2">
      <c r="C30" s="12"/>
      <c r="D30" s="12"/>
      <c r="E30" s="12"/>
    </row>
    <row r="31" spans="1:7" x14ac:dyDescent="0.2">
      <c r="C31" s="12"/>
      <c r="D31" s="12"/>
      <c r="E31" s="12"/>
    </row>
    <row r="32" spans="1:7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3">
    <mergeCell ref="A6:G6"/>
    <mergeCell ref="A7:G7"/>
    <mergeCell ref="C3:F3"/>
  </mergeCells>
  <phoneticPr fontId="9" type="noConversion"/>
  <pageMargins left="0.78740157480314965" right="0.78740157480314965" top="0.78740157480314965" bottom="0.78740157480314965" header="0" footer="0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workbookViewId="0">
      <selection activeCell="C7" sqref="C7"/>
    </sheetView>
  </sheetViews>
  <sheetFormatPr defaultRowHeight="12.75" x14ac:dyDescent="0.2"/>
  <cols>
    <col min="1" max="1" width="55.42578125" customWidth="1"/>
    <col min="2" max="2" width="21.7109375" customWidth="1"/>
    <col min="3" max="3" width="14.42578125" customWidth="1"/>
    <col min="4" max="4" width="14" customWidth="1"/>
    <col min="5" max="5" width="15" customWidth="1"/>
  </cols>
  <sheetData>
    <row r="1" spans="1:5" x14ac:dyDescent="0.2">
      <c r="A1" s="41"/>
      <c r="B1" s="41"/>
      <c r="C1" s="41"/>
      <c r="D1" s="41"/>
      <c r="E1" s="46" t="s">
        <v>165</v>
      </c>
    </row>
    <row r="2" spans="1:5" x14ac:dyDescent="0.2">
      <c r="A2" s="41"/>
      <c r="B2" s="41"/>
      <c r="C2" s="41"/>
      <c r="D2" s="41"/>
      <c r="E2" s="46" t="s">
        <v>104</v>
      </c>
    </row>
    <row r="3" spans="1:5" ht="38.25" customHeight="1" x14ac:dyDescent="0.2">
      <c r="A3" s="41"/>
      <c r="B3" s="41"/>
      <c r="C3" s="41"/>
      <c r="D3" s="120" t="s">
        <v>246</v>
      </c>
      <c r="E3" s="121"/>
    </row>
    <row r="4" spans="1:5" x14ac:dyDescent="0.2">
      <c r="A4" s="41"/>
      <c r="B4" s="41"/>
      <c r="C4" s="41"/>
      <c r="D4" s="119" t="s">
        <v>249</v>
      </c>
      <c r="E4" s="119"/>
    </row>
    <row r="5" spans="1:5" x14ac:dyDescent="0.2">
      <c r="A5" s="41"/>
      <c r="B5" s="41"/>
      <c r="C5" s="41"/>
      <c r="D5" s="41"/>
      <c r="E5" s="41"/>
    </row>
    <row r="6" spans="1:5" ht="29.25" customHeight="1" x14ac:dyDescent="0.2">
      <c r="A6" s="118" t="s">
        <v>214</v>
      </c>
      <c r="B6" s="118"/>
      <c r="C6" s="118"/>
      <c r="D6" s="118"/>
      <c r="E6" s="118"/>
    </row>
    <row r="7" spans="1:5" x14ac:dyDescent="0.2">
      <c r="A7" s="41"/>
      <c r="B7" s="41"/>
      <c r="C7" s="41"/>
      <c r="D7" s="41"/>
      <c r="E7" s="41"/>
    </row>
    <row r="8" spans="1:5" ht="13.5" thickBot="1" x14ac:dyDescent="0.25">
      <c r="A8" s="41"/>
      <c r="B8" s="41"/>
      <c r="C8" s="41"/>
      <c r="D8" s="41"/>
      <c r="E8" s="47" t="s">
        <v>1</v>
      </c>
    </row>
    <row r="9" spans="1:5" ht="47.25" customHeight="1" x14ac:dyDescent="0.2">
      <c r="A9" s="48" t="s">
        <v>105</v>
      </c>
      <c r="B9" s="49" t="s">
        <v>106</v>
      </c>
      <c r="C9" s="49">
        <v>2021</v>
      </c>
      <c r="D9" s="49">
        <v>2022</v>
      </c>
      <c r="E9" s="50">
        <v>2023</v>
      </c>
    </row>
    <row r="10" spans="1:5" x14ac:dyDescent="0.2">
      <c r="A10" s="51" t="s">
        <v>107</v>
      </c>
      <c r="B10" s="52" t="s">
        <v>108</v>
      </c>
      <c r="C10" s="52" t="s">
        <v>109</v>
      </c>
      <c r="D10" s="52" t="s">
        <v>109</v>
      </c>
      <c r="E10" s="53" t="s">
        <v>109</v>
      </c>
    </row>
    <row r="11" spans="1:5" ht="25.5" customHeight="1" x14ac:dyDescent="0.2">
      <c r="A11" s="54" t="s">
        <v>110</v>
      </c>
      <c r="B11" s="55" t="s">
        <v>111</v>
      </c>
      <c r="C11" s="56">
        <f>C12+C58</f>
        <v>20623334</v>
      </c>
      <c r="D11" s="56">
        <f>D12+D58</f>
        <v>13240600</v>
      </c>
      <c r="E11" s="56">
        <f>E12+E58</f>
        <v>13371800</v>
      </c>
    </row>
    <row r="12" spans="1:5" ht="26.25" customHeight="1" x14ac:dyDescent="0.2">
      <c r="A12" s="58" t="s">
        <v>27</v>
      </c>
      <c r="B12" s="59" t="s">
        <v>112</v>
      </c>
      <c r="C12" s="56">
        <f>C13+C19+C29+C40+C51+C55</f>
        <v>8701000</v>
      </c>
      <c r="D12" s="56">
        <f>D13+D19+D29+D40+D51</f>
        <v>8773000</v>
      </c>
      <c r="E12" s="56">
        <f>E13+E19+E29+E40+E51</f>
        <v>9106000</v>
      </c>
    </row>
    <row r="13" spans="1:5" ht="18" customHeight="1" x14ac:dyDescent="0.2">
      <c r="A13" s="58" t="s">
        <v>28</v>
      </c>
      <c r="B13" s="59" t="s">
        <v>113</v>
      </c>
      <c r="C13" s="56">
        <f>C14</f>
        <v>3540000</v>
      </c>
      <c r="D13" s="56">
        <f t="shared" ref="D13:E15" si="0">D14</f>
        <v>3597000</v>
      </c>
      <c r="E13" s="56">
        <f t="shared" si="0"/>
        <v>3642000</v>
      </c>
    </row>
    <row r="14" spans="1:5" ht="18.75" customHeight="1" x14ac:dyDescent="0.2">
      <c r="A14" s="58" t="s">
        <v>29</v>
      </c>
      <c r="B14" s="59" t="s">
        <v>114</v>
      </c>
      <c r="C14" s="56">
        <f>C15+C17</f>
        <v>3540000</v>
      </c>
      <c r="D14" s="56">
        <f>D15+D17</f>
        <v>3597000</v>
      </c>
      <c r="E14" s="56">
        <f>E15+E17</f>
        <v>3642000</v>
      </c>
    </row>
    <row r="15" spans="1:5" ht="47.25" customHeight="1" x14ac:dyDescent="0.2">
      <c r="A15" s="58" t="s">
        <v>115</v>
      </c>
      <c r="B15" s="59" t="s">
        <v>116</v>
      </c>
      <c r="C15" s="56">
        <f>C16</f>
        <v>3489000</v>
      </c>
      <c r="D15" s="56">
        <f t="shared" si="0"/>
        <v>3540000</v>
      </c>
      <c r="E15" s="56">
        <f t="shared" si="0"/>
        <v>3580000</v>
      </c>
    </row>
    <row r="16" spans="1:5" ht="47.25" customHeight="1" x14ac:dyDescent="0.2">
      <c r="A16" s="58" t="s">
        <v>115</v>
      </c>
      <c r="B16" s="59" t="s">
        <v>117</v>
      </c>
      <c r="C16" s="56">
        <v>3489000</v>
      </c>
      <c r="D16" s="56">
        <v>3540000</v>
      </c>
      <c r="E16" s="57">
        <v>3580000</v>
      </c>
    </row>
    <row r="17" spans="1:5" ht="47.25" customHeight="1" x14ac:dyDescent="0.2">
      <c r="A17" s="94" t="s">
        <v>208</v>
      </c>
      <c r="B17" s="95" t="s">
        <v>209</v>
      </c>
      <c r="C17" s="56">
        <f>C18</f>
        <v>51000</v>
      </c>
      <c r="D17" s="56">
        <f>D18</f>
        <v>57000</v>
      </c>
      <c r="E17" s="56">
        <f>E18</f>
        <v>62000</v>
      </c>
    </row>
    <row r="18" spans="1:5" ht="47.25" customHeight="1" x14ac:dyDescent="0.2">
      <c r="A18" s="93" t="s">
        <v>208</v>
      </c>
      <c r="B18" s="90" t="s">
        <v>210</v>
      </c>
      <c r="C18" s="56">
        <v>51000</v>
      </c>
      <c r="D18" s="56">
        <v>57000</v>
      </c>
      <c r="E18" s="92">
        <v>62000</v>
      </c>
    </row>
    <row r="19" spans="1:5" ht="27.75" customHeight="1" x14ac:dyDescent="0.2">
      <c r="A19" s="58" t="s">
        <v>118</v>
      </c>
      <c r="B19" s="59" t="s">
        <v>119</v>
      </c>
      <c r="C19" s="56">
        <f>C20</f>
        <v>1309000</v>
      </c>
      <c r="D19" s="56">
        <f>D20</f>
        <v>1353000</v>
      </c>
      <c r="E19" s="56">
        <f>E20</f>
        <v>1407000</v>
      </c>
    </row>
    <row r="20" spans="1:5" ht="27" customHeight="1" x14ac:dyDescent="0.2">
      <c r="A20" s="58" t="s">
        <v>78</v>
      </c>
      <c r="B20" s="59" t="s">
        <v>120</v>
      </c>
      <c r="C20" s="56">
        <f>C21+C23+C25+C27</f>
        <v>1309000</v>
      </c>
      <c r="D20" s="56">
        <f>D21+D23+D25+D27</f>
        <v>1353000</v>
      </c>
      <c r="E20" s="56">
        <f>E21+E23+E25+E27</f>
        <v>1407000</v>
      </c>
    </row>
    <row r="21" spans="1:5" ht="49.5" customHeight="1" x14ac:dyDescent="0.2">
      <c r="A21" s="73" t="s">
        <v>91</v>
      </c>
      <c r="B21" s="71" t="s">
        <v>121</v>
      </c>
      <c r="C21" s="63">
        <f>C22</f>
        <v>601000</v>
      </c>
      <c r="D21" s="63">
        <f>D22</f>
        <v>622000</v>
      </c>
      <c r="E21" s="63">
        <f>E22</f>
        <v>651000</v>
      </c>
    </row>
    <row r="22" spans="1:5" ht="66.599999999999994" customHeight="1" x14ac:dyDescent="0.2">
      <c r="A22" s="77" t="s">
        <v>196</v>
      </c>
      <c r="B22" s="72" t="s">
        <v>197</v>
      </c>
      <c r="C22" s="65">
        <v>601000</v>
      </c>
      <c r="D22" s="65">
        <v>622000</v>
      </c>
      <c r="E22" s="65">
        <v>651000</v>
      </c>
    </row>
    <row r="23" spans="1:5" ht="59.25" customHeight="1" x14ac:dyDescent="0.2">
      <c r="A23" s="77" t="s">
        <v>92</v>
      </c>
      <c r="B23" s="72" t="s">
        <v>122</v>
      </c>
      <c r="C23" s="65">
        <f>C24</f>
        <v>3000</v>
      </c>
      <c r="D23" s="65">
        <f>D24</f>
        <v>4000</v>
      </c>
      <c r="E23" s="65">
        <f>E24</f>
        <v>4000</v>
      </c>
    </row>
    <row r="24" spans="1:5" ht="68.45" customHeight="1" x14ac:dyDescent="0.2">
      <c r="A24" s="74" t="s">
        <v>194</v>
      </c>
      <c r="B24" s="75" t="s">
        <v>195</v>
      </c>
      <c r="C24" s="76">
        <v>3000</v>
      </c>
      <c r="D24" s="76">
        <v>4000</v>
      </c>
      <c r="E24" s="76">
        <v>4000</v>
      </c>
    </row>
    <row r="25" spans="1:5" ht="50.25" customHeight="1" x14ac:dyDescent="0.2">
      <c r="A25" s="70" t="s">
        <v>93</v>
      </c>
      <c r="B25" s="72" t="s">
        <v>123</v>
      </c>
      <c r="C25" s="65">
        <f>C26</f>
        <v>791000</v>
      </c>
      <c r="D25" s="65">
        <f>D26</f>
        <v>816000</v>
      </c>
      <c r="E25" s="65">
        <f>E26</f>
        <v>852000</v>
      </c>
    </row>
    <row r="26" spans="1:5" ht="59.45" customHeight="1" x14ac:dyDescent="0.2">
      <c r="A26" s="70" t="s">
        <v>192</v>
      </c>
      <c r="B26" s="72" t="s">
        <v>193</v>
      </c>
      <c r="C26" s="65">
        <v>791000</v>
      </c>
      <c r="D26" s="65">
        <v>816000</v>
      </c>
      <c r="E26" s="65">
        <v>852000</v>
      </c>
    </row>
    <row r="27" spans="1:5" ht="47.25" customHeight="1" x14ac:dyDescent="0.2">
      <c r="A27" s="58" t="s">
        <v>94</v>
      </c>
      <c r="B27" s="55" t="s">
        <v>124</v>
      </c>
      <c r="C27" s="56">
        <f>C28</f>
        <v>-86000</v>
      </c>
      <c r="D27" s="56">
        <f>D28</f>
        <v>-89000</v>
      </c>
      <c r="E27" s="56">
        <f>E28</f>
        <v>-100000</v>
      </c>
    </row>
    <row r="28" spans="1:5" ht="71.45" customHeight="1" x14ac:dyDescent="0.2">
      <c r="A28" s="67" t="s">
        <v>190</v>
      </c>
      <c r="B28" s="68" t="s">
        <v>191</v>
      </c>
      <c r="C28" s="69">
        <v>-86000</v>
      </c>
      <c r="D28" s="69">
        <v>-89000</v>
      </c>
      <c r="E28" s="69">
        <v>-100000</v>
      </c>
    </row>
    <row r="29" spans="1:5" ht="18.75" customHeight="1" x14ac:dyDescent="0.2">
      <c r="A29" s="58" t="s">
        <v>30</v>
      </c>
      <c r="B29" s="59" t="s">
        <v>125</v>
      </c>
      <c r="C29" s="56">
        <f>C30+C37</f>
        <v>453000</v>
      </c>
      <c r="D29" s="56">
        <f>D30+D37</f>
        <v>472000</v>
      </c>
      <c r="E29" s="56">
        <f>E30+E37</f>
        <v>465000</v>
      </c>
    </row>
    <row r="30" spans="1:5" ht="30.75" customHeight="1" x14ac:dyDescent="0.2">
      <c r="A30" s="58" t="s">
        <v>83</v>
      </c>
      <c r="B30" s="59" t="s">
        <v>126</v>
      </c>
      <c r="C30" s="56">
        <f>C31+C34</f>
        <v>103000</v>
      </c>
      <c r="D30" s="56">
        <f>D31+D34</f>
        <v>112000</v>
      </c>
      <c r="E30" s="56">
        <f>E31+E34</f>
        <v>115000</v>
      </c>
    </row>
    <row r="31" spans="1:5" ht="24" customHeight="1" x14ac:dyDescent="0.2">
      <c r="A31" s="58" t="s">
        <v>127</v>
      </c>
      <c r="B31" s="59" t="s">
        <v>128</v>
      </c>
      <c r="C31" s="56">
        <f t="shared" ref="C31:E32" si="1">C32</f>
        <v>10000</v>
      </c>
      <c r="D31" s="56">
        <f t="shared" si="1"/>
        <v>10000</v>
      </c>
      <c r="E31" s="56">
        <f t="shared" si="1"/>
        <v>10000</v>
      </c>
    </row>
    <row r="32" spans="1:5" ht="24.75" customHeight="1" x14ac:dyDescent="0.2">
      <c r="A32" s="58" t="s">
        <v>127</v>
      </c>
      <c r="B32" s="59" t="s">
        <v>129</v>
      </c>
      <c r="C32" s="56">
        <f t="shared" si="1"/>
        <v>10000</v>
      </c>
      <c r="D32" s="56">
        <f t="shared" si="1"/>
        <v>10000</v>
      </c>
      <c r="E32" s="56">
        <f t="shared" si="1"/>
        <v>10000</v>
      </c>
    </row>
    <row r="33" spans="1:5" ht="27" customHeight="1" x14ac:dyDescent="0.2">
      <c r="A33" s="58" t="s">
        <v>127</v>
      </c>
      <c r="B33" s="59" t="s">
        <v>130</v>
      </c>
      <c r="C33" s="56">
        <v>10000</v>
      </c>
      <c r="D33" s="56">
        <v>10000</v>
      </c>
      <c r="E33" s="57">
        <v>10000</v>
      </c>
    </row>
    <row r="34" spans="1:5" ht="27" customHeight="1" x14ac:dyDescent="0.2">
      <c r="A34" s="58" t="s">
        <v>131</v>
      </c>
      <c r="B34" s="59" t="s">
        <v>132</v>
      </c>
      <c r="C34" s="56">
        <f t="shared" ref="C34:E35" si="2">C35</f>
        <v>93000</v>
      </c>
      <c r="D34" s="56">
        <f t="shared" si="2"/>
        <v>102000</v>
      </c>
      <c r="E34" s="56">
        <f t="shared" si="2"/>
        <v>105000</v>
      </c>
    </row>
    <row r="35" spans="1:5" ht="29.25" customHeight="1" x14ac:dyDescent="0.2">
      <c r="A35" s="58" t="s">
        <v>131</v>
      </c>
      <c r="B35" s="59" t="s">
        <v>133</v>
      </c>
      <c r="C35" s="56">
        <f t="shared" si="2"/>
        <v>93000</v>
      </c>
      <c r="D35" s="56">
        <f t="shared" si="2"/>
        <v>102000</v>
      </c>
      <c r="E35" s="56">
        <f t="shared" si="2"/>
        <v>105000</v>
      </c>
    </row>
    <row r="36" spans="1:5" ht="30" customHeight="1" x14ac:dyDescent="0.2">
      <c r="A36" s="58" t="s">
        <v>131</v>
      </c>
      <c r="B36" s="59" t="s">
        <v>134</v>
      </c>
      <c r="C36" s="56">
        <v>93000</v>
      </c>
      <c r="D36" s="56">
        <v>102000</v>
      </c>
      <c r="E36" s="57">
        <v>105000</v>
      </c>
    </row>
    <row r="37" spans="1:5" ht="17.25" customHeight="1" x14ac:dyDescent="0.2">
      <c r="A37" s="58" t="s">
        <v>31</v>
      </c>
      <c r="B37" s="59" t="s">
        <v>135</v>
      </c>
      <c r="C37" s="56">
        <f t="shared" ref="C37:E38" si="3">C38</f>
        <v>350000</v>
      </c>
      <c r="D37" s="56">
        <f t="shared" si="3"/>
        <v>360000</v>
      </c>
      <c r="E37" s="56">
        <f t="shared" si="3"/>
        <v>350000</v>
      </c>
    </row>
    <row r="38" spans="1:5" ht="21" customHeight="1" x14ac:dyDescent="0.2">
      <c r="A38" s="58" t="s">
        <v>31</v>
      </c>
      <c r="B38" s="59" t="s">
        <v>136</v>
      </c>
      <c r="C38" s="56">
        <f t="shared" si="3"/>
        <v>350000</v>
      </c>
      <c r="D38" s="56">
        <f t="shared" si="3"/>
        <v>360000</v>
      </c>
      <c r="E38" s="56">
        <f t="shared" si="3"/>
        <v>350000</v>
      </c>
    </row>
    <row r="39" spans="1:5" ht="18.75" customHeight="1" x14ac:dyDescent="0.2">
      <c r="A39" s="58" t="s">
        <v>137</v>
      </c>
      <c r="B39" s="59" t="s">
        <v>138</v>
      </c>
      <c r="C39" s="56">
        <v>350000</v>
      </c>
      <c r="D39" s="56">
        <v>360000</v>
      </c>
      <c r="E39" s="57">
        <v>350000</v>
      </c>
    </row>
    <row r="40" spans="1:5" ht="21" customHeight="1" x14ac:dyDescent="0.2">
      <c r="A40" s="58" t="s">
        <v>32</v>
      </c>
      <c r="B40" s="59" t="s">
        <v>139</v>
      </c>
      <c r="C40" s="56">
        <f>C41+C44</f>
        <v>3125000</v>
      </c>
      <c r="D40" s="56">
        <f>D41+D44</f>
        <v>3349000</v>
      </c>
      <c r="E40" s="56">
        <f>E41+E44</f>
        <v>3590000</v>
      </c>
    </row>
    <row r="41" spans="1:5" ht="24" customHeight="1" x14ac:dyDescent="0.2">
      <c r="A41" s="58" t="s">
        <v>33</v>
      </c>
      <c r="B41" s="59" t="s">
        <v>140</v>
      </c>
      <c r="C41" s="56">
        <f t="shared" ref="C41:E42" si="4">C42</f>
        <v>81000</v>
      </c>
      <c r="D41" s="56">
        <f t="shared" si="4"/>
        <v>81000</v>
      </c>
      <c r="E41" s="56">
        <f t="shared" si="4"/>
        <v>81000</v>
      </c>
    </row>
    <row r="42" spans="1:5" ht="33.75" customHeight="1" x14ac:dyDescent="0.2">
      <c r="A42" s="58" t="s">
        <v>141</v>
      </c>
      <c r="B42" s="59" t="s">
        <v>142</v>
      </c>
      <c r="C42" s="56">
        <f t="shared" si="4"/>
        <v>81000</v>
      </c>
      <c r="D42" s="56">
        <f t="shared" si="4"/>
        <v>81000</v>
      </c>
      <c r="E42" s="56">
        <f t="shared" si="4"/>
        <v>81000</v>
      </c>
    </row>
    <row r="43" spans="1:5" ht="36.75" customHeight="1" x14ac:dyDescent="0.2">
      <c r="A43" s="58" t="s">
        <v>79</v>
      </c>
      <c r="B43" s="59" t="s">
        <v>143</v>
      </c>
      <c r="C43" s="56">
        <v>81000</v>
      </c>
      <c r="D43" s="56">
        <v>81000</v>
      </c>
      <c r="E43" s="57">
        <v>81000</v>
      </c>
    </row>
    <row r="44" spans="1:5" ht="15.75" customHeight="1" x14ac:dyDescent="0.2">
      <c r="A44" s="58" t="s">
        <v>34</v>
      </c>
      <c r="B44" s="59" t="s">
        <v>144</v>
      </c>
      <c r="C44" s="56">
        <f>C45+C48</f>
        <v>3044000</v>
      </c>
      <c r="D44" s="56">
        <f>D45+D48</f>
        <v>3268000</v>
      </c>
      <c r="E44" s="56">
        <f>E45+E48</f>
        <v>3509000</v>
      </c>
    </row>
    <row r="45" spans="1:5" ht="13.5" customHeight="1" x14ac:dyDescent="0.2">
      <c r="A45" s="58" t="s">
        <v>145</v>
      </c>
      <c r="B45" s="59" t="s">
        <v>146</v>
      </c>
      <c r="C45" s="56">
        <f t="shared" ref="C45:E46" si="5">C46</f>
        <v>353000</v>
      </c>
      <c r="D45" s="56">
        <f t="shared" si="5"/>
        <v>353000</v>
      </c>
      <c r="E45" s="56">
        <f t="shared" si="5"/>
        <v>353000</v>
      </c>
    </row>
    <row r="46" spans="1:5" ht="24" customHeight="1" x14ac:dyDescent="0.2">
      <c r="A46" s="58" t="s">
        <v>96</v>
      </c>
      <c r="B46" s="59" t="s">
        <v>147</v>
      </c>
      <c r="C46" s="56">
        <f t="shared" si="5"/>
        <v>353000</v>
      </c>
      <c r="D46" s="56">
        <f t="shared" si="5"/>
        <v>353000</v>
      </c>
      <c r="E46" s="56">
        <f t="shared" si="5"/>
        <v>353000</v>
      </c>
    </row>
    <row r="47" spans="1:5" ht="45" customHeight="1" x14ac:dyDescent="0.2">
      <c r="A47" s="58" t="s">
        <v>148</v>
      </c>
      <c r="B47" s="59" t="s">
        <v>149</v>
      </c>
      <c r="C47" s="56">
        <v>353000</v>
      </c>
      <c r="D47" s="56">
        <v>353000</v>
      </c>
      <c r="E47" s="57">
        <v>353000</v>
      </c>
    </row>
    <row r="48" spans="1:5" ht="13.5" customHeight="1" x14ac:dyDescent="0.2">
      <c r="A48" s="58" t="s">
        <v>150</v>
      </c>
      <c r="B48" s="59" t="s">
        <v>151</v>
      </c>
      <c r="C48" s="56">
        <f t="shared" ref="C48:E49" si="6">C49</f>
        <v>2691000</v>
      </c>
      <c r="D48" s="56">
        <f t="shared" si="6"/>
        <v>2915000</v>
      </c>
      <c r="E48" s="56">
        <f t="shared" si="6"/>
        <v>3156000</v>
      </c>
    </row>
    <row r="49" spans="1:5" ht="24" customHeight="1" x14ac:dyDescent="0.2">
      <c r="A49" s="58" t="s">
        <v>95</v>
      </c>
      <c r="B49" s="59" t="s">
        <v>152</v>
      </c>
      <c r="C49" s="56">
        <f t="shared" si="6"/>
        <v>2691000</v>
      </c>
      <c r="D49" s="56">
        <f t="shared" si="6"/>
        <v>2915000</v>
      </c>
      <c r="E49" s="56">
        <f t="shared" si="6"/>
        <v>3156000</v>
      </c>
    </row>
    <row r="50" spans="1:5" ht="48.75" customHeight="1" x14ac:dyDescent="0.2">
      <c r="A50" s="58" t="s">
        <v>153</v>
      </c>
      <c r="B50" s="59" t="s">
        <v>154</v>
      </c>
      <c r="C50" s="56">
        <v>2691000</v>
      </c>
      <c r="D50" s="56">
        <v>2915000</v>
      </c>
      <c r="E50" s="57">
        <v>3156000</v>
      </c>
    </row>
    <row r="51" spans="1:5" ht="27" customHeight="1" x14ac:dyDescent="0.2">
      <c r="A51" s="58" t="s">
        <v>35</v>
      </c>
      <c r="B51" s="59" t="s">
        <v>155</v>
      </c>
      <c r="C51" s="56">
        <v>2000</v>
      </c>
      <c r="D51" s="56">
        <v>2000</v>
      </c>
      <c r="E51" s="57">
        <v>2000</v>
      </c>
    </row>
    <row r="52" spans="1:5" ht="60" customHeight="1" x14ac:dyDescent="0.2">
      <c r="A52" s="58" t="s">
        <v>98</v>
      </c>
      <c r="B52" s="59" t="s">
        <v>156</v>
      </c>
      <c r="C52" s="56">
        <v>2000</v>
      </c>
      <c r="D52" s="56">
        <v>2000</v>
      </c>
      <c r="E52" s="57">
        <v>2000</v>
      </c>
    </row>
    <row r="53" spans="1:5" ht="60" customHeight="1" x14ac:dyDescent="0.2">
      <c r="A53" s="58" t="s">
        <v>97</v>
      </c>
      <c r="B53" s="59" t="s">
        <v>157</v>
      </c>
      <c r="C53" s="56">
        <v>2000</v>
      </c>
      <c r="D53" s="56">
        <v>2000</v>
      </c>
      <c r="E53" s="57">
        <v>2000</v>
      </c>
    </row>
    <row r="54" spans="1:5" ht="52.5" customHeight="1" x14ac:dyDescent="0.2">
      <c r="A54" s="73" t="s">
        <v>158</v>
      </c>
      <c r="B54" s="71" t="s">
        <v>159</v>
      </c>
      <c r="C54" s="63">
        <v>2000</v>
      </c>
      <c r="D54" s="63">
        <v>2000</v>
      </c>
      <c r="E54" s="98">
        <v>2000</v>
      </c>
    </row>
    <row r="55" spans="1:5" ht="24" customHeight="1" x14ac:dyDescent="0.2">
      <c r="A55" s="77" t="s">
        <v>216</v>
      </c>
      <c r="B55" s="72" t="s">
        <v>217</v>
      </c>
      <c r="C55" s="65">
        <f>C56</f>
        <v>272000</v>
      </c>
      <c r="D55" s="65">
        <v>0</v>
      </c>
      <c r="E55" s="65">
        <v>0</v>
      </c>
    </row>
    <row r="56" spans="1:5" ht="22.9" customHeight="1" x14ac:dyDescent="0.2">
      <c r="A56" s="77" t="s">
        <v>218</v>
      </c>
      <c r="B56" s="72" t="s">
        <v>219</v>
      </c>
      <c r="C56" s="65">
        <f>C57</f>
        <v>272000</v>
      </c>
      <c r="D56" s="65">
        <v>0</v>
      </c>
      <c r="E56" s="65">
        <v>0</v>
      </c>
    </row>
    <row r="57" spans="1:5" ht="30.6" customHeight="1" x14ac:dyDescent="0.2">
      <c r="A57" s="77" t="s">
        <v>220</v>
      </c>
      <c r="B57" s="72" t="s">
        <v>221</v>
      </c>
      <c r="C57" s="65">
        <v>272000</v>
      </c>
      <c r="D57" s="65">
        <v>0</v>
      </c>
      <c r="E57" s="65">
        <v>0</v>
      </c>
    </row>
    <row r="58" spans="1:5" ht="16.5" customHeight="1" x14ac:dyDescent="0.2">
      <c r="A58" s="54" t="s">
        <v>36</v>
      </c>
      <c r="B58" s="55" t="s">
        <v>160</v>
      </c>
      <c r="C58" s="56">
        <f>C59+C82+C85</f>
        <v>11922334</v>
      </c>
      <c r="D58" s="56">
        <f>D59+D82+D85</f>
        <v>4467600</v>
      </c>
      <c r="E58" s="56">
        <f>E59+E82+E85</f>
        <v>4265800</v>
      </c>
    </row>
    <row r="59" spans="1:5" ht="30" customHeight="1" x14ac:dyDescent="0.2">
      <c r="A59" s="58" t="s">
        <v>37</v>
      </c>
      <c r="B59" s="59" t="s">
        <v>161</v>
      </c>
      <c r="C59" s="56">
        <f>C60+C65+C74+C79</f>
        <v>10724070</v>
      </c>
      <c r="D59" s="56">
        <f>D60+D65+D74</f>
        <v>4467600</v>
      </c>
      <c r="E59" s="56">
        <f>E60+E65+E74</f>
        <v>4265800</v>
      </c>
    </row>
    <row r="60" spans="1:5" ht="13.5" customHeight="1" x14ac:dyDescent="0.2">
      <c r="A60" s="58" t="s">
        <v>99</v>
      </c>
      <c r="B60" s="59" t="s">
        <v>184</v>
      </c>
      <c r="C60" s="56">
        <f>C61+C63</f>
        <v>4148000</v>
      </c>
      <c r="D60" s="56">
        <f>D61</f>
        <v>3210000</v>
      </c>
      <c r="E60" s="56">
        <f>E61</f>
        <v>2998000</v>
      </c>
    </row>
    <row r="61" spans="1:5" ht="15.75" customHeight="1" x14ac:dyDescent="0.2">
      <c r="A61" s="73" t="s">
        <v>100</v>
      </c>
      <c r="B61" s="71" t="s">
        <v>224</v>
      </c>
      <c r="C61" s="56">
        <f>C62</f>
        <v>4036000</v>
      </c>
      <c r="D61" s="56">
        <f>D62</f>
        <v>3210000</v>
      </c>
      <c r="E61" s="56">
        <f>E62</f>
        <v>2998000</v>
      </c>
    </row>
    <row r="62" spans="1:5" ht="28.5" customHeight="1" x14ac:dyDescent="0.2">
      <c r="A62" s="77" t="s">
        <v>223</v>
      </c>
      <c r="B62" s="72" t="s">
        <v>222</v>
      </c>
      <c r="C62" s="103">
        <v>4036000</v>
      </c>
      <c r="D62" s="63">
        <v>3210000</v>
      </c>
      <c r="E62" s="98">
        <v>2998000</v>
      </c>
    </row>
    <row r="63" spans="1:5" ht="35.450000000000003" customHeight="1" x14ac:dyDescent="0.2">
      <c r="A63" s="104" t="s">
        <v>230</v>
      </c>
      <c r="B63" s="66" t="s">
        <v>232</v>
      </c>
      <c r="C63" s="99">
        <v>112000</v>
      </c>
      <c r="D63" s="65"/>
      <c r="E63" s="65"/>
    </row>
    <row r="64" spans="1:5" ht="36" customHeight="1" x14ac:dyDescent="0.2">
      <c r="A64" s="104" t="s">
        <v>231</v>
      </c>
      <c r="B64" s="96" t="s">
        <v>233</v>
      </c>
      <c r="C64" s="99">
        <v>112000</v>
      </c>
      <c r="D64" s="65"/>
      <c r="E64" s="65"/>
    </row>
    <row r="65" spans="1:5" ht="28.5" customHeight="1" x14ac:dyDescent="0.2">
      <c r="A65" s="87" t="s">
        <v>175</v>
      </c>
      <c r="B65" s="88" t="s">
        <v>198</v>
      </c>
      <c r="C65" s="80">
        <f>C66+C72+C70+C68</f>
        <v>5583470</v>
      </c>
      <c r="D65" s="80">
        <f>D66+D68</f>
        <v>1000000</v>
      </c>
      <c r="E65" s="80">
        <f>E66+E68</f>
        <v>1000000</v>
      </c>
    </row>
    <row r="66" spans="1:5" ht="45" customHeight="1" x14ac:dyDescent="0.2">
      <c r="A66" s="89" t="s">
        <v>203</v>
      </c>
      <c r="B66" s="88" t="s">
        <v>201</v>
      </c>
      <c r="C66" s="64">
        <f>C67</f>
        <v>2000000</v>
      </c>
      <c r="D66" s="64">
        <f>D67</f>
        <v>1000000</v>
      </c>
      <c r="E66" s="64">
        <f>E67</f>
        <v>1000000</v>
      </c>
    </row>
    <row r="67" spans="1:5" ht="50.45" customHeight="1" x14ac:dyDescent="0.2">
      <c r="A67" s="89" t="s">
        <v>204</v>
      </c>
      <c r="B67" s="88" t="s">
        <v>202</v>
      </c>
      <c r="C67" s="64">
        <v>2000000</v>
      </c>
      <c r="D67" s="64">
        <v>1000000</v>
      </c>
      <c r="E67" s="64">
        <v>1000000</v>
      </c>
    </row>
    <row r="68" spans="1:5" ht="49.15" customHeight="1" x14ac:dyDescent="0.2">
      <c r="A68" s="94" t="s">
        <v>225</v>
      </c>
      <c r="B68" s="97" t="s">
        <v>227</v>
      </c>
      <c r="C68" s="64">
        <f>C69</f>
        <v>2027470</v>
      </c>
      <c r="D68" s="64">
        <f>D69</f>
        <v>0</v>
      </c>
      <c r="E68" s="64">
        <f>E69</f>
        <v>0</v>
      </c>
    </row>
    <row r="69" spans="1:5" ht="42" customHeight="1" x14ac:dyDescent="0.2">
      <c r="A69" s="94" t="s">
        <v>226</v>
      </c>
      <c r="B69" s="96" t="s">
        <v>228</v>
      </c>
      <c r="C69" s="99">
        <v>2027470</v>
      </c>
      <c r="D69" s="65">
        <v>0</v>
      </c>
      <c r="E69" s="65">
        <v>0</v>
      </c>
    </row>
    <row r="70" spans="1:5" ht="39" customHeight="1" x14ac:dyDescent="0.2">
      <c r="A70" s="94" t="s">
        <v>211</v>
      </c>
      <c r="B70" s="97" t="s">
        <v>213</v>
      </c>
      <c r="C70" s="64">
        <v>771000</v>
      </c>
      <c r="D70" s="65"/>
      <c r="E70" s="65"/>
    </row>
    <row r="71" spans="1:5" ht="45.6" customHeight="1" x14ac:dyDescent="0.2">
      <c r="A71" s="94" t="s">
        <v>212</v>
      </c>
      <c r="B71" s="96" t="s">
        <v>229</v>
      </c>
      <c r="C71" s="64">
        <v>771000</v>
      </c>
      <c r="D71" s="65"/>
      <c r="E71" s="65"/>
    </row>
    <row r="72" spans="1:5" ht="28.5" customHeight="1" x14ac:dyDescent="0.2">
      <c r="A72" s="91" t="s">
        <v>176</v>
      </c>
      <c r="B72" s="61" t="s">
        <v>183</v>
      </c>
      <c r="C72" s="64">
        <v>785000</v>
      </c>
      <c r="D72" s="64">
        <f>D73</f>
        <v>0</v>
      </c>
      <c r="E72" s="64">
        <f>E73</f>
        <v>0</v>
      </c>
    </row>
    <row r="73" spans="1:5" ht="28.5" customHeight="1" x14ac:dyDescent="0.2">
      <c r="A73" s="78" t="s">
        <v>177</v>
      </c>
      <c r="B73" s="79" t="s">
        <v>182</v>
      </c>
      <c r="C73" s="64">
        <v>785000</v>
      </c>
      <c r="D73" s="64">
        <v>0</v>
      </c>
      <c r="E73" s="64">
        <v>0</v>
      </c>
    </row>
    <row r="74" spans="1:5" ht="15.75" customHeight="1" x14ac:dyDescent="0.2">
      <c r="A74" s="58" t="s">
        <v>162</v>
      </c>
      <c r="B74" s="55" t="s">
        <v>185</v>
      </c>
      <c r="C74" s="56">
        <f>C75+C77</f>
        <v>254900</v>
      </c>
      <c r="D74" s="56">
        <f>D75+D77</f>
        <v>257600</v>
      </c>
      <c r="E74" s="56">
        <f>E75+E77</f>
        <v>267800</v>
      </c>
    </row>
    <row r="75" spans="1:5" ht="24.75" customHeight="1" x14ac:dyDescent="0.2">
      <c r="A75" s="58" t="s">
        <v>163</v>
      </c>
      <c r="B75" s="59" t="s">
        <v>186</v>
      </c>
      <c r="C75" s="56">
        <v>0</v>
      </c>
      <c r="D75" s="56">
        <v>0</v>
      </c>
      <c r="E75" s="57">
        <v>0</v>
      </c>
    </row>
    <row r="76" spans="1:5" ht="24.75" customHeight="1" x14ac:dyDescent="0.2">
      <c r="A76" s="58" t="s">
        <v>164</v>
      </c>
      <c r="B76" s="59" t="s">
        <v>187</v>
      </c>
      <c r="C76" s="56">
        <v>0</v>
      </c>
      <c r="D76" s="56">
        <v>0</v>
      </c>
      <c r="E76" s="57">
        <v>0</v>
      </c>
    </row>
    <row r="77" spans="1:5" ht="27.75" customHeight="1" x14ac:dyDescent="0.2">
      <c r="A77" s="73" t="s">
        <v>38</v>
      </c>
      <c r="B77" s="71" t="s">
        <v>188</v>
      </c>
      <c r="C77" s="63">
        <f>C78</f>
        <v>254900</v>
      </c>
      <c r="D77" s="63">
        <f>D78</f>
        <v>257600</v>
      </c>
      <c r="E77" s="63">
        <f>E78</f>
        <v>267800</v>
      </c>
    </row>
    <row r="78" spans="1:5" ht="36" customHeight="1" x14ac:dyDescent="0.2">
      <c r="A78" s="77" t="s">
        <v>101</v>
      </c>
      <c r="B78" s="72" t="s">
        <v>189</v>
      </c>
      <c r="C78" s="65">
        <v>254900</v>
      </c>
      <c r="D78" s="65">
        <v>257600</v>
      </c>
      <c r="E78" s="65">
        <v>267800</v>
      </c>
    </row>
    <row r="79" spans="1:5" ht="36" customHeight="1" x14ac:dyDescent="0.2">
      <c r="A79" s="109" t="s">
        <v>234</v>
      </c>
      <c r="B79" s="66" t="s">
        <v>237</v>
      </c>
      <c r="C79" s="65">
        <f>C80</f>
        <v>737700</v>
      </c>
      <c r="D79" s="65"/>
      <c r="E79" s="65"/>
    </row>
    <row r="80" spans="1:5" ht="36" customHeight="1" x14ac:dyDescent="0.2">
      <c r="A80" s="109" t="s">
        <v>235</v>
      </c>
      <c r="B80" s="66" t="s">
        <v>238</v>
      </c>
      <c r="C80" s="65">
        <f>C81</f>
        <v>737700</v>
      </c>
      <c r="D80" s="65"/>
      <c r="E80" s="65"/>
    </row>
    <row r="81" spans="1:5" ht="36" customHeight="1" x14ac:dyDescent="0.2">
      <c r="A81" s="108" t="s">
        <v>236</v>
      </c>
      <c r="B81" s="102" t="s">
        <v>239</v>
      </c>
      <c r="C81" s="76">
        <v>737700</v>
      </c>
      <c r="D81" s="76"/>
      <c r="E81" s="76"/>
    </row>
    <row r="82" spans="1:5" ht="22.5" x14ac:dyDescent="0.2">
      <c r="A82" s="105" t="s">
        <v>168</v>
      </c>
      <c r="B82" s="106" t="s">
        <v>173</v>
      </c>
      <c r="C82" s="107">
        <f t="shared" ref="C82:E83" si="7">C83</f>
        <v>1132176</v>
      </c>
      <c r="D82" s="107">
        <f t="shared" si="7"/>
        <v>0</v>
      </c>
      <c r="E82" s="107">
        <f t="shared" si="7"/>
        <v>0</v>
      </c>
    </row>
    <row r="83" spans="1:5" ht="22.5" x14ac:dyDescent="0.2">
      <c r="A83" s="60" t="s">
        <v>169</v>
      </c>
      <c r="B83" s="66" t="s">
        <v>181</v>
      </c>
      <c r="C83" s="62">
        <f t="shared" si="7"/>
        <v>1132176</v>
      </c>
      <c r="D83" s="62">
        <f t="shared" si="7"/>
        <v>0</v>
      </c>
      <c r="E83" s="62">
        <f t="shared" si="7"/>
        <v>0</v>
      </c>
    </row>
    <row r="84" spans="1:5" ht="22.5" x14ac:dyDescent="0.2">
      <c r="A84" s="60" t="s">
        <v>170</v>
      </c>
      <c r="B84" s="66" t="s">
        <v>180</v>
      </c>
      <c r="C84" s="62">
        <v>1132176</v>
      </c>
      <c r="D84" s="62">
        <v>0</v>
      </c>
      <c r="E84" s="62">
        <v>0</v>
      </c>
    </row>
    <row r="85" spans="1:5" x14ac:dyDescent="0.2">
      <c r="A85" s="60" t="s">
        <v>171</v>
      </c>
      <c r="B85" s="66" t="s">
        <v>174</v>
      </c>
      <c r="C85" s="62">
        <f t="shared" ref="C85:E86" si="8">C86</f>
        <v>66088</v>
      </c>
      <c r="D85" s="62">
        <f t="shared" si="8"/>
        <v>0</v>
      </c>
      <c r="E85" s="62">
        <f t="shared" si="8"/>
        <v>0</v>
      </c>
    </row>
    <row r="86" spans="1:5" ht="16.149999999999999" customHeight="1" x14ac:dyDescent="0.2">
      <c r="A86" s="60" t="s">
        <v>172</v>
      </c>
      <c r="B86" s="66" t="s">
        <v>179</v>
      </c>
      <c r="C86" s="62">
        <f t="shared" si="8"/>
        <v>66088</v>
      </c>
      <c r="D86" s="62">
        <f t="shared" si="8"/>
        <v>0</v>
      </c>
      <c r="E86" s="62">
        <f t="shared" si="8"/>
        <v>0</v>
      </c>
    </row>
    <row r="87" spans="1:5" ht="17.45" customHeight="1" x14ac:dyDescent="0.2">
      <c r="A87" s="60" t="s">
        <v>172</v>
      </c>
      <c r="B87" s="66" t="s">
        <v>178</v>
      </c>
      <c r="C87" s="62">
        <v>66088</v>
      </c>
      <c r="D87" s="62">
        <v>0</v>
      </c>
      <c r="E87" s="62">
        <v>0</v>
      </c>
    </row>
  </sheetData>
  <mergeCells count="3">
    <mergeCell ref="A6:E6"/>
    <mergeCell ref="D4:E4"/>
    <mergeCell ref="D3:E3"/>
  </mergeCells>
  <phoneticPr fontId="9" type="noConversion"/>
  <pageMargins left="0.28000000000000003" right="0.27559055118110237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zoomScale="77" zoomScaleNormal="77" workbookViewId="0"/>
  </sheetViews>
  <sheetFormatPr defaultRowHeight="12.75" x14ac:dyDescent="0.2"/>
  <cols>
    <col min="1" max="1" width="11.140625" customWidth="1"/>
    <col min="2" max="2" width="76.7109375" customWidth="1"/>
    <col min="3" max="3" width="19.42578125" customWidth="1"/>
    <col min="4" max="4" width="16" hidden="1" customWidth="1"/>
    <col min="5" max="5" width="15.85546875" hidden="1" customWidth="1"/>
    <col min="6" max="6" width="18.85546875" customWidth="1"/>
    <col min="7" max="7" width="19.5703125" customWidth="1"/>
  </cols>
  <sheetData>
    <row r="1" spans="1:7" ht="18.75" x14ac:dyDescent="0.3">
      <c r="B1" s="1" t="s">
        <v>22</v>
      </c>
      <c r="C1" s="1" t="s">
        <v>23</v>
      </c>
      <c r="D1" s="1"/>
      <c r="E1" s="1"/>
    </row>
    <row r="2" spans="1:7" ht="18.75" x14ac:dyDescent="0.3">
      <c r="B2" s="1" t="s">
        <v>24</v>
      </c>
      <c r="C2" s="1" t="s">
        <v>104</v>
      </c>
      <c r="D2" s="1"/>
      <c r="E2" s="1"/>
    </row>
    <row r="3" spans="1:7" ht="18.75" x14ac:dyDescent="0.3">
      <c r="B3" s="1" t="s">
        <v>25</v>
      </c>
      <c r="C3" s="1" t="s">
        <v>242</v>
      </c>
      <c r="D3" s="1"/>
      <c r="E3" s="1"/>
    </row>
    <row r="4" spans="1:7" ht="18.75" x14ac:dyDescent="0.3">
      <c r="A4" s="13"/>
      <c r="B4" s="1" t="s">
        <v>26</v>
      </c>
      <c r="C4" s="1" t="s">
        <v>243</v>
      </c>
      <c r="D4" s="101"/>
      <c r="E4" s="101"/>
      <c r="F4" s="100"/>
    </row>
    <row r="5" spans="1:7" ht="18.75" x14ac:dyDescent="0.3">
      <c r="C5" s="110" t="s">
        <v>244</v>
      </c>
      <c r="D5" s="14"/>
      <c r="E5" s="14"/>
    </row>
    <row r="6" spans="1:7" ht="18.75" x14ac:dyDescent="0.3">
      <c r="C6" s="111" t="s">
        <v>249</v>
      </c>
      <c r="D6" s="112"/>
      <c r="E6" s="112"/>
      <c r="F6" s="41"/>
    </row>
    <row r="7" spans="1:7" ht="45.75" customHeight="1" x14ac:dyDescent="0.3">
      <c r="A7" s="113" t="s">
        <v>247</v>
      </c>
      <c r="B7" s="113"/>
      <c r="C7" s="113"/>
      <c r="D7" s="113"/>
      <c r="E7" s="113"/>
      <c r="F7" s="113"/>
      <c r="G7" s="113"/>
    </row>
    <row r="8" spans="1:7" ht="37.5" customHeight="1" x14ac:dyDescent="0.2">
      <c r="A8" s="117" t="s">
        <v>84</v>
      </c>
      <c r="B8" s="117"/>
      <c r="C8" s="117"/>
      <c r="D8" s="117"/>
      <c r="E8" s="117"/>
      <c r="F8" s="117"/>
      <c r="G8" s="117"/>
    </row>
    <row r="9" spans="1:7" ht="18.75" x14ac:dyDescent="0.2">
      <c r="A9" s="14"/>
      <c r="B9" s="14"/>
      <c r="C9" s="15"/>
      <c r="D9" s="15"/>
      <c r="E9" s="16" t="s">
        <v>1</v>
      </c>
    </row>
    <row r="10" spans="1:7" ht="15.75" x14ac:dyDescent="0.2">
      <c r="A10" s="14"/>
      <c r="B10" s="14"/>
      <c r="C10" s="15"/>
      <c r="D10" s="15"/>
      <c r="E10" s="15"/>
    </row>
    <row r="11" spans="1:7" ht="18.75" x14ac:dyDescent="0.3">
      <c r="A11" s="17" t="s">
        <v>74</v>
      </c>
      <c r="B11" s="18" t="s">
        <v>75</v>
      </c>
      <c r="C11" s="4">
        <v>2021</v>
      </c>
      <c r="D11" s="4" t="s">
        <v>81</v>
      </c>
      <c r="E11" s="4" t="s">
        <v>82</v>
      </c>
      <c r="F11" s="37">
        <v>2022</v>
      </c>
      <c r="G11" s="37">
        <v>2023</v>
      </c>
    </row>
    <row r="12" spans="1:7" ht="18.75" x14ac:dyDescent="0.3">
      <c r="A12" s="19" t="s">
        <v>39</v>
      </c>
      <c r="B12" s="20" t="s">
        <v>40</v>
      </c>
      <c r="C12" s="81">
        <f>C13+C14+C15+C19+C20+C22</f>
        <v>4835500</v>
      </c>
      <c r="D12" s="81">
        <f>D13+D14+D15+D19</f>
        <v>4744866</v>
      </c>
      <c r="E12" s="81">
        <f>E13+E14+E15+E19</f>
        <v>4744866</v>
      </c>
      <c r="F12" s="81">
        <f>F13+F14+F15+F19</f>
        <v>4830500</v>
      </c>
      <c r="G12" s="81">
        <f>G13+G14+G15+G19</f>
        <v>4830500</v>
      </c>
    </row>
    <row r="13" spans="1:7" ht="37.5" x14ac:dyDescent="0.3">
      <c r="A13" s="21" t="s">
        <v>41</v>
      </c>
      <c r="B13" s="22" t="s">
        <v>205</v>
      </c>
      <c r="C13" s="82">
        <v>1210000</v>
      </c>
      <c r="D13" s="82">
        <v>1171000</v>
      </c>
      <c r="E13" s="82">
        <v>1171000</v>
      </c>
      <c r="F13" s="82">
        <v>1210000</v>
      </c>
      <c r="G13" s="82">
        <v>1210000</v>
      </c>
    </row>
    <row r="14" spans="1:7" ht="56.25" x14ac:dyDescent="0.3">
      <c r="A14" s="21" t="s">
        <v>64</v>
      </c>
      <c r="B14" s="22" t="s">
        <v>207</v>
      </c>
      <c r="C14" s="82"/>
      <c r="D14" s="82"/>
      <c r="E14" s="82"/>
      <c r="F14" s="82"/>
      <c r="G14" s="82"/>
    </row>
    <row r="15" spans="1:7" ht="56.25" x14ac:dyDescent="0.3">
      <c r="A15" s="21" t="s">
        <v>42</v>
      </c>
      <c r="B15" s="22" t="s">
        <v>206</v>
      </c>
      <c r="C15" s="82">
        <v>3568300</v>
      </c>
      <c r="D15" s="82">
        <v>3526945</v>
      </c>
      <c r="E15" s="82">
        <v>3526945</v>
      </c>
      <c r="F15" s="82">
        <v>3563300</v>
      </c>
      <c r="G15" s="82">
        <v>3563300</v>
      </c>
    </row>
    <row r="16" spans="1:7" ht="18.75" hidden="1" x14ac:dyDescent="0.3">
      <c r="A16" s="21" t="s">
        <v>65</v>
      </c>
      <c r="B16" s="23" t="s">
        <v>43</v>
      </c>
      <c r="C16" s="82"/>
      <c r="D16" s="82"/>
      <c r="E16" s="82"/>
      <c r="F16" s="82"/>
      <c r="G16" s="82"/>
    </row>
    <row r="17" spans="1:7" ht="18.75" hidden="1" x14ac:dyDescent="0.3">
      <c r="A17" s="19" t="s">
        <v>44</v>
      </c>
      <c r="B17" s="20" t="s">
        <v>45</v>
      </c>
      <c r="C17" s="81"/>
      <c r="D17" s="81"/>
      <c r="E17" s="81"/>
      <c r="F17" s="82"/>
      <c r="G17" s="82"/>
    </row>
    <row r="18" spans="1:7" ht="18.75" hidden="1" x14ac:dyDescent="0.3">
      <c r="A18" s="21" t="s">
        <v>46</v>
      </c>
      <c r="B18" s="23" t="s">
        <v>47</v>
      </c>
      <c r="C18" s="82"/>
      <c r="D18" s="82"/>
      <c r="E18" s="82"/>
      <c r="F18" s="82"/>
      <c r="G18" s="82"/>
    </row>
    <row r="19" spans="1:7" ht="56.25" x14ac:dyDescent="0.3">
      <c r="A19" s="21" t="s">
        <v>166</v>
      </c>
      <c r="B19" s="23" t="s">
        <v>167</v>
      </c>
      <c r="C19" s="82">
        <v>57200</v>
      </c>
      <c r="D19" s="82">
        <v>46921</v>
      </c>
      <c r="E19" s="82">
        <v>46921</v>
      </c>
      <c r="F19" s="82">
        <v>57200</v>
      </c>
      <c r="G19" s="82">
        <v>57200</v>
      </c>
    </row>
    <row r="20" spans="1:7" ht="18.75" x14ac:dyDescent="0.3">
      <c r="A20" s="21" t="s">
        <v>199</v>
      </c>
      <c r="B20" s="23" t="s">
        <v>200</v>
      </c>
      <c r="C20" s="82">
        <v>0</v>
      </c>
      <c r="D20" s="82"/>
      <c r="E20" s="82"/>
      <c r="F20" s="82">
        <v>0</v>
      </c>
      <c r="G20" s="82">
        <v>0</v>
      </c>
    </row>
    <row r="21" spans="1:7" ht="18.75" x14ac:dyDescent="0.3">
      <c r="A21" s="21" t="s">
        <v>65</v>
      </c>
      <c r="B21" s="23" t="s">
        <v>43</v>
      </c>
      <c r="C21" s="82"/>
      <c r="D21" s="82"/>
      <c r="E21" s="82"/>
      <c r="F21" s="82"/>
      <c r="G21" s="82"/>
    </row>
    <row r="22" spans="1:7" ht="18.75" x14ac:dyDescent="0.3">
      <c r="A22" s="21" t="s">
        <v>241</v>
      </c>
      <c r="B22" s="23" t="s">
        <v>240</v>
      </c>
      <c r="C22" s="82">
        <v>0</v>
      </c>
      <c r="D22" s="82"/>
      <c r="E22" s="82"/>
      <c r="F22" s="82"/>
      <c r="G22" s="82"/>
    </row>
    <row r="23" spans="1:7" s="36" customFormat="1" ht="18.75" x14ac:dyDescent="0.3">
      <c r="A23" s="35" t="s">
        <v>44</v>
      </c>
      <c r="B23" s="25" t="s">
        <v>45</v>
      </c>
      <c r="C23" s="81">
        <f>C24</f>
        <v>254900</v>
      </c>
      <c r="D23" s="81">
        <f>D24</f>
        <v>224900</v>
      </c>
      <c r="E23" s="81">
        <f>E24</f>
        <v>224900</v>
      </c>
      <c r="F23" s="81">
        <f>F24</f>
        <v>257600</v>
      </c>
      <c r="G23" s="81">
        <f>G24</f>
        <v>267800</v>
      </c>
    </row>
    <row r="24" spans="1:7" s="33" customFormat="1" ht="18.75" x14ac:dyDescent="0.3">
      <c r="A24" s="21" t="s">
        <v>46</v>
      </c>
      <c r="B24" s="34" t="s">
        <v>47</v>
      </c>
      <c r="C24" s="82">
        <v>254900</v>
      </c>
      <c r="D24" s="82">
        <v>224900</v>
      </c>
      <c r="E24" s="82">
        <v>224900</v>
      </c>
      <c r="F24" s="82">
        <v>257600</v>
      </c>
      <c r="G24" s="82">
        <v>267800</v>
      </c>
    </row>
    <row r="25" spans="1:7" ht="37.5" x14ac:dyDescent="0.3">
      <c r="A25" s="19" t="s">
        <v>48</v>
      </c>
      <c r="B25" s="24" t="s">
        <v>49</v>
      </c>
      <c r="C25" s="83">
        <f>C26+C27+C28</f>
        <v>110000</v>
      </c>
      <c r="D25" s="83">
        <f>D26+D27</f>
        <v>0</v>
      </c>
      <c r="E25" s="83">
        <f>E26+E27</f>
        <v>0</v>
      </c>
      <c r="F25" s="83">
        <f>F26+F27+F28</f>
        <v>110000</v>
      </c>
      <c r="G25" s="83">
        <f>G26+G27+G28</f>
        <v>110000</v>
      </c>
    </row>
    <row r="26" spans="1:7" ht="18.75" x14ac:dyDescent="0.3">
      <c r="A26" s="29" t="s">
        <v>71</v>
      </c>
      <c r="B26" s="32" t="s">
        <v>72</v>
      </c>
      <c r="C26" s="84">
        <v>0</v>
      </c>
      <c r="D26" s="84"/>
      <c r="E26" s="84"/>
      <c r="F26" s="82">
        <v>0</v>
      </c>
      <c r="G26" s="82">
        <v>0</v>
      </c>
    </row>
    <row r="27" spans="1:7" ht="18.75" x14ac:dyDescent="0.3">
      <c r="A27" s="21" t="s">
        <v>50</v>
      </c>
      <c r="B27" s="23" t="s">
        <v>51</v>
      </c>
      <c r="C27" s="84">
        <v>100000</v>
      </c>
      <c r="D27" s="84"/>
      <c r="E27" s="84"/>
      <c r="F27" s="82">
        <v>100000</v>
      </c>
      <c r="G27" s="82">
        <v>100000</v>
      </c>
    </row>
    <row r="28" spans="1:7" ht="37.5" x14ac:dyDescent="0.3">
      <c r="A28" s="21" t="s">
        <v>90</v>
      </c>
      <c r="B28" s="23" t="s">
        <v>89</v>
      </c>
      <c r="C28" s="84">
        <v>10000</v>
      </c>
      <c r="D28" s="84"/>
      <c r="E28" s="84"/>
      <c r="F28" s="82">
        <v>10000</v>
      </c>
      <c r="G28" s="82">
        <v>10000</v>
      </c>
    </row>
    <row r="29" spans="1:7" ht="18.75" x14ac:dyDescent="0.3">
      <c r="A29" s="19" t="s">
        <v>68</v>
      </c>
      <c r="B29" s="20" t="s">
        <v>66</v>
      </c>
      <c r="C29" s="83">
        <f>C30+C31</f>
        <v>3309000</v>
      </c>
      <c r="D29" s="83">
        <f>D30+D31</f>
        <v>0</v>
      </c>
      <c r="E29" s="83">
        <f>E30+E31</f>
        <v>0</v>
      </c>
      <c r="F29" s="83">
        <f>F30+F31</f>
        <v>2353000</v>
      </c>
      <c r="G29" s="83">
        <f>G30+G31</f>
        <v>2407000</v>
      </c>
    </row>
    <row r="30" spans="1:7" s="31" customFormat="1" ht="18.75" x14ac:dyDescent="0.3">
      <c r="A30" s="42" t="s">
        <v>73</v>
      </c>
      <c r="B30" s="43" t="s">
        <v>102</v>
      </c>
      <c r="C30" s="85">
        <v>3309000</v>
      </c>
      <c r="D30" s="85"/>
      <c r="E30" s="85"/>
      <c r="F30" s="85">
        <v>2353000</v>
      </c>
      <c r="G30" s="85">
        <v>2407000</v>
      </c>
    </row>
    <row r="31" spans="1:7" ht="18.75" x14ac:dyDescent="0.3">
      <c r="A31" s="29" t="s">
        <v>69</v>
      </c>
      <c r="B31" s="30" t="s">
        <v>67</v>
      </c>
      <c r="C31" s="84">
        <v>0</v>
      </c>
      <c r="D31" s="84"/>
      <c r="E31" s="84"/>
      <c r="F31" s="82">
        <v>0</v>
      </c>
      <c r="G31" s="82">
        <v>0</v>
      </c>
    </row>
    <row r="32" spans="1:7" ht="18.75" x14ac:dyDescent="0.3">
      <c r="A32" s="19" t="s">
        <v>52</v>
      </c>
      <c r="B32" s="20" t="s">
        <v>53</v>
      </c>
      <c r="C32" s="83">
        <f>C33+C35+C36</f>
        <v>3587655</v>
      </c>
      <c r="D32" s="83">
        <f>D33+D35+D36</f>
        <v>0</v>
      </c>
      <c r="E32" s="83">
        <f>E33+E35+E36</f>
        <v>0</v>
      </c>
      <c r="F32" s="83">
        <f>F33+F35+F36</f>
        <v>760100</v>
      </c>
      <c r="G32" s="83">
        <f>G33+G35+G36</f>
        <v>665000</v>
      </c>
    </row>
    <row r="33" spans="1:7" ht="18.75" x14ac:dyDescent="0.3">
      <c r="A33" s="29" t="s">
        <v>87</v>
      </c>
      <c r="B33" s="30" t="s">
        <v>88</v>
      </c>
      <c r="C33" s="83">
        <v>45000</v>
      </c>
      <c r="D33" s="83"/>
      <c r="E33" s="83"/>
      <c r="F33" s="83">
        <v>45000</v>
      </c>
      <c r="G33" s="83">
        <v>45000</v>
      </c>
    </row>
    <row r="34" spans="1:7" ht="18.75" x14ac:dyDescent="0.3">
      <c r="A34" s="29" t="s">
        <v>85</v>
      </c>
      <c r="B34" s="30" t="s">
        <v>86</v>
      </c>
      <c r="C34" s="84">
        <v>0</v>
      </c>
      <c r="D34" s="83"/>
      <c r="E34" s="83"/>
      <c r="F34" s="82">
        <v>0</v>
      </c>
      <c r="G34" s="82">
        <v>0</v>
      </c>
    </row>
    <row r="35" spans="1:7" ht="18.75" x14ac:dyDescent="0.3">
      <c r="A35" s="29" t="s">
        <v>54</v>
      </c>
      <c r="B35" s="30" t="s">
        <v>55</v>
      </c>
      <c r="C35" s="84">
        <v>3542655</v>
      </c>
      <c r="D35" s="84"/>
      <c r="E35" s="84"/>
      <c r="F35" s="82">
        <v>715100</v>
      </c>
      <c r="G35" s="82">
        <v>620000</v>
      </c>
    </row>
    <row r="36" spans="1:7" ht="18.75" x14ac:dyDescent="0.3">
      <c r="A36" s="29" t="s">
        <v>69</v>
      </c>
      <c r="B36" s="30" t="s">
        <v>67</v>
      </c>
      <c r="C36" s="84">
        <v>0</v>
      </c>
      <c r="D36" s="84"/>
      <c r="E36" s="84"/>
      <c r="F36" s="82">
        <v>0</v>
      </c>
      <c r="G36" s="82">
        <v>0</v>
      </c>
    </row>
    <row r="37" spans="1:7" ht="18.75" x14ac:dyDescent="0.3">
      <c r="A37" s="44" t="s">
        <v>56</v>
      </c>
      <c r="B37" s="45" t="s">
        <v>103</v>
      </c>
      <c r="C37" s="86">
        <f>C38</f>
        <v>8496279</v>
      </c>
      <c r="D37" s="86">
        <v>4854000</v>
      </c>
      <c r="E37" s="86">
        <v>4854000</v>
      </c>
      <c r="F37" s="86">
        <f>F38</f>
        <v>4899400</v>
      </c>
      <c r="G37" s="86">
        <f>G38</f>
        <v>5061500</v>
      </c>
    </row>
    <row r="38" spans="1:7" ht="18.75" x14ac:dyDescent="0.3">
      <c r="A38" s="21" t="s">
        <v>57</v>
      </c>
      <c r="B38" s="23" t="s">
        <v>58</v>
      </c>
      <c r="C38" s="84">
        <v>8496279</v>
      </c>
      <c r="D38" s="84">
        <v>4854000</v>
      </c>
      <c r="E38" s="84">
        <v>4854000</v>
      </c>
      <c r="F38" s="84">
        <v>4899400</v>
      </c>
      <c r="G38" s="84">
        <v>5061500</v>
      </c>
    </row>
    <row r="39" spans="1:7" ht="18.75" x14ac:dyDescent="0.3">
      <c r="A39" s="19" t="s">
        <v>59</v>
      </c>
      <c r="B39" s="26" t="s">
        <v>60</v>
      </c>
      <c r="C39" s="83">
        <f>C40</f>
        <v>30000</v>
      </c>
      <c r="D39" s="83">
        <f>D40</f>
        <v>50000</v>
      </c>
      <c r="E39" s="83">
        <f>E40</f>
        <v>50000</v>
      </c>
      <c r="F39" s="83">
        <f>F40</f>
        <v>30000</v>
      </c>
      <c r="G39" s="83">
        <f>G40</f>
        <v>30000</v>
      </c>
    </row>
    <row r="40" spans="1:7" ht="18.75" x14ac:dyDescent="0.3">
      <c r="A40" s="21" t="s">
        <v>61</v>
      </c>
      <c r="B40" s="27" t="s">
        <v>62</v>
      </c>
      <c r="C40" s="84">
        <v>30000</v>
      </c>
      <c r="D40" s="84">
        <v>50000</v>
      </c>
      <c r="E40" s="84">
        <v>50000</v>
      </c>
      <c r="F40" s="84">
        <v>30000</v>
      </c>
      <c r="G40" s="84">
        <v>30000</v>
      </c>
    </row>
    <row r="41" spans="1:7" ht="18.75" x14ac:dyDescent="0.3">
      <c r="A41" s="28"/>
      <c r="B41" s="25" t="s">
        <v>63</v>
      </c>
      <c r="C41" s="83">
        <f>C12+C23+C25+C29+C32+C37+C39</f>
        <v>20623334</v>
      </c>
      <c r="D41" s="83">
        <f>D12+D23+D25+D29+D32+D37+D39</f>
        <v>9873766</v>
      </c>
      <c r="E41" s="83">
        <f>E12+E23+E25+E29+E32+E37+E39</f>
        <v>9873766</v>
      </c>
      <c r="F41" s="83">
        <f>F12+F23+F25+F29+F32+F37+F39</f>
        <v>13240600</v>
      </c>
      <c r="G41" s="83">
        <f>G12+G23+G25+G29+G32+G37+G39</f>
        <v>13371800</v>
      </c>
    </row>
  </sheetData>
  <mergeCells count="2">
    <mergeCell ref="A7:G7"/>
    <mergeCell ref="A8:G8"/>
  </mergeCells>
  <phoneticPr fontId="9" type="noConversion"/>
  <pageMargins left="0.59055118110236227" right="0" top="0.59055118110236227" bottom="0.19685039370078741" header="0" footer="0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0"/>
  <sheetViews>
    <sheetView showGridLines="0" workbookViewId="0">
      <selection activeCell="W4" sqref="W4"/>
    </sheetView>
  </sheetViews>
  <sheetFormatPr defaultRowHeight="12.75" x14ac:dyDescent="0.2"/>
  <cols>
    <col min="1" max="1" width="1.42578125" style="126" customWidth="1"/>
    <col min="2" max="2" width="0.85546875" style="126" customWidth="1"/>
    <col min="3" max="3" width="0.7109375" style="126" customWidth="1"/>
    <col min="4" max="5" width="0.5703125" style="126" customWidth="1"/>
    <col min="6" max="6" width="49.7109375" style="126" customWidth="1"/>
    <col min="7" max="7" width="0" style="122" hidden="1" customWidth="1"/>
    <col min="8" max="8" width="6.7109375" style="122" customWidth="1"/>
    <col min="9" max="9" width="4.5703125" style="122" customWidth="1"/>
    <col min="10" max="10" width="14.140625" style="125" customWidth="1"/>
    <col min="11" max="11" width="4.42578125" style="124" customWidth="1"/>
    <col min="12" max="15" width="0" style="122" hidden="1" customWidth="1"/>
    <col min="16" max="16" width="11" style="123" customWidth="1"/>
    <col min="17" max="18" width="0" style="122" hidden="1" customWidth="1"/>
    <col min="19" max="20" width="11.5703125" style="122" customWidth="1"/>
    <col min="21" max="21" width="8.42578125" style="122" customWidth="1"/>
    <col min="22" max="255" width="9.140625" style="122" customWidth="1"/>
    <col min="256" max="16384" width="9.140625" style="122"/>
  </cols>
  <sheetData>
    <row r="1" spans="1:21" ht="16.5" customHeight="1" x14ac:dyDescent="0.25">
      <c r="A1" s="132"/>
      <c r="B1" s="132"/>
      <c r="C1" s="132"/>
      <c r="D1" s="132"/>
      <c r="E1" s="132"/>
      <c r="F1" s="132"/>
      <c r="G1" s="127"/>
      <c r="H1" s="127"/>
      <c r="I1" s="284" t="s">
        <v>324</v>
      </c>
      <c r="J1" s="284"/>
      <c r="K1" s="284"/>
      <c r="L1" s="295"/>
      <c r="M1" s="295"/>
      <c r="N1" s="295"/>
      <c r="O1" s="295"/>
      <c r="P1" s="294"/>
      <c r="Q1" s="285"/>
      <c r="R1" s="293"/>
      <c r="U1" s="127"/>
    </row>
    <row r="2" spans="1:21" ht="12.75" customHeight="1" x14ac:dyDescent="0.2">
      <c r="A2" s="132"/>
      <c r="B2" s="290"/>
      <c r="C2" s="290"/>
      <c r="D2" s="290"/>
      <c r="E2" s="290"/>
      <c r="F2" s="290"/>
      <c r="G2" s="286"/>
      <c r="H2" s="289"/>
      <c r="I2" s="138" t="s">
        <v>323</v>
      </c>
      <c r="J2" s="138"/>
      <c r="K2" s="288"/>
      <c r="L2" s="289"/>
      <c r="M2" s="289"/>
      <c r="N2" s="289"/>
      <c r="O2" s="289"/>
      <c r="P2" s="292"/>
      <c r="Q2" s="286"/>
      <c r="R2" s="285"/>
      <c r="U2" s="127"/>
    </row>
    <row r="3" spans="1:21" ht="58.15" customHeight="1" x14ac:dyDescent="0.2">
      <c r="A3" s="132"/>
      <c r="B3" s="290"/>
      <c r="C3" s="290"/>
      <c r="D3" s="290"/>
      <c r="E3" s="290"/>
      <c r="F3" s="290"/>
      <c r="G3" s="286"/>
      <c r="H3" s="289"/>
      <c r="I3" s="291" t="s">
        <v>322</v>
      </c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127"/>
    </row>
    <row r="4" spans="1:21" ht="27" customHeight="1" x14ac:dyDescent="0.2">
      <c r="A4" s="132"/>
      <c r="B4" s="290"/>
      <c r="C4" s="290"/>
      <c r="D4" s="290"/>
      <c r="E4" s="290"/>
      <c r="F4" s="290"/>
      <c r="G4" s="286"/>
      <c r="H4" s="289"/>
      <c r="I4" s="289"/>
      <c r="J4" s="288"/>
      <c r="K4" s="288"/>
      <c r="L4" s="286"/>
      <c r="M4" s="286"/>
      <c r="N4" s="286"/>
      <c r="O4" s="286"/>
      <c r="P4" s="287"/>
      <c r="Q4" s="286"/>
      <c r="R4" s="285"/>
      <c r="S4" s="284"/>
      <c r="T4" s="284"/>
      <c r="U4" s="127"/>
    </row>
    <row r="5" spans="1:21" ht="47.25" customHeight="1" x14ac:dyDescent="0.2">
      <c r="A5" s="283" t="s">
        <v>321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127"/>
    </row>
    <row r="6" spans="1:21" ht="38.25" customHeight="1" x14ac:dyDescent="0.2">
      <c r="A6" s="132"/>
      <c r="B6" s="149" t="s">
        <v>320</v>
      </c>
      <c r="C6" s="149"/>
      <c r="D6" s="149"/>
      <c r="E6" s="149"/>
      <c r="F6" s="149"/>
      <c r="G6" s="281" t="s">
        <v>319</v>
      </c>
      <c r="H6" s="281" t="s">
        <v>318</v>
      </c>
      <c r="I6" s="281" t="s">
        <v>317</v>
      </c>
      <c r="J6" s="282" t="s">
        <v>316</v>
      </c>
      <c r="K6" s="282" t="s">
        <v>315</v>
      </c>
      <c r="L6" s="281" t="s">
        <v>314</v>
      </c>
      <c r="M6" s="281" t="s">
        <v>313</v>
      </c>
      <c r="N6" s="281" t="s">
        <v>312</v>
      </c>
      <c r="O6" s="281" t="s">
        <v>311</v>
      </c>
      <c r="P6" s="279">
        <v>2021</v>
      </c>
      <c r="Q6" s="279"/>
      <c r="R6" s="280"/>
      <c r="S6" s="279">
        <v>2022</v>
      </c>
      <c r="T6" s="279">
        <v>2023</v>
      </c>
      <c r="U6" s="278"/>
    </row>
    <row r="7" spans="1:21" ht="18" customHeight="1" x14ac:dyDescent="0.2">
      <c r="A7" s="160"/>
      <c r="B7" s="196" t="s">
        <v>310</v>
      </c>
      <c r="C7" s="196"/>
      <c r="D7" s="196"/>
      <c r="E7" s="196"/>
      <c r="F7" s="196"/>
      <c r="G7" s="156">
        <v>100</v>
      </c>
      <c r="H7" s="175">
        <v>1</v>
      </c>
      <c r="I7" s="175">
        <v>0</v>
      </c>
      <c r="J7" s="231">
        <v>0</v>
      </c>
      <c r="K7" s="192">
        <v>0</v>
      </c>
      <c r="L7" s="181">
        <v>2775100</v>
      </c>
      <c r="M7" s="181">
        <v>0</v>
      </c>
      <c r="N7" s="181">
        <v>0</v>
      </c>
      <c r="O7" s="181">
        <v>0</v>
      </c>
      <c r="P7" s="144">
        <f>P8+P13+P21+P26</f>
        <v>4835500</v>
      </c>
      <c r="Q7" s="144">
        <f>Q8+Q13+Q21</f>
        <v>4632945</v>
      </c>
      <c r="R7" s="144">
        <f>R8+R13+R21</f>
        <v>4632945</v>
      </c>
      <c r="S7" s="144">
        <f>S8+S13+S21</f>
        <v>4830500</v>
      </c>
      <c r="T7" s="144">
        <f>T8+T13+T21</f>
        <v>4830500</v>
      </c>
      <c r="U7" s="150" t="s">
        <v>250</v>
      </c>
    </row>
    <row r="8" spans="1:21" ht="26.25" customHeight="1" x14ac:dyDescent="0.2">
      <c r="A8" s="186"/>
      <c r="B8" s="194"/>
      <c r="C8" s="196" t="s">
        <v>205</v>
      </c>
      <c r="D8" s="196"/>
      <c r="E8" s="196"/>
      <c r="F8" s="196"/>
      <c r="G8" s="195">
        <v>102</v>
      </c>
      <c r="H8" s="193">
        <v>1</v>
      </c>
      <c r="I8" s="193">
        <v>2</v>
      </c>
      <c r="J8" s="163">
        <v>0</v>
      </c>
      <c r="K8" s="192">
        <v>0</v>
      </c>
      <c r="L8" s="191">
        <v>585600</v>
      </c>
      <c r="M8" s="181">
        <v>0</v>
      </c>
      <c r="N8" s="181">
        <v>0</v>
      </c>
      <c r="O8" s="190">
        <v>0</v>
      </c>
      <c r="P8" s="144">
        <f>P10</f>
        <v>1210000</v>
      </c>
      <c r="Q8" s="144">
        <f>Q10</f>
        <v>1171000</v>
      </c>
      <c r="R8" s="144">
        <f>R10</f>
        <v>1171000</v>
      </c>
      <c r="S8" s="144">
        <f>S10</f>
        <v>1210000</v>
      </c>
      <c r="T8" s="144">
        <f>T10</f>
        <v>1210000</v>
      </c>
      <c r="U8" s="150" t="s">
        <v>250</v>
      </c>
    </row>
    <row r="9" spans="1:21" ht="58.5" customHeight="1" x14ac:dyDescent="0.2">
      <c r="A9" s="186"/>
      <c r="B9" s="277" t="s">
        <v>255</v>
      </c>
      <c r="C9" s="169"/>
      <c r="D9" s="169"/>
      <c r="E9" s="169"/>
      <c r="F9" s="168"/>
      <c r="G9" s="195"/>
      <c r="H9" s="193">
        <v>1</v>
      </c>
      <c r="I9" s="193">
        <v>2</v>
      </c>
      <c r="J9" s="163">
        <v>6200000000</v>
      </c>
      <c r="K9" s="192">
        <v>0</v>
      </c>
      <c r="L9" s="191"/>
      <c r="M9" s="181"/>
      <c r="N9" s="181"/>
      <c r="O9" s="190"/>
      <c r="P9" s="144">
        <f>P10</f>
        <v>1210000</v>
      </c>
      <c r="Q9" s="144"/>
      <c r="R9" s="144"/>
      <c r="S9" s="144">
        <f>S10</f>
        <v>1210000</v>
      </c>
      <c r="T9" s="144">
        <f>T10</f>
        <v>1210000</v>
      </c>
      <c r="U9" s="150"/>
    </row>
    <row r="10" spans="1:21" ht="35.25" customHeight="1" x14ac:dyDescent="0.2">
      <c r="A10" s="186"/>
      <c r="B10" s="188"/>
      <c r="C10" s="189"/>
      <c r="D10" s="187" t="s">
        <v>309</v>
      </c>
      <c r="E10" s="187"/>
      <c r="F10" s="187"/>
      <c r="G10" s="156">
        <v>102</v>
      </c>
      <c r="H10" s="155">
        <v>1</v>
      </c>
      <c r="I10" s="155">
        <v>2</v>
      </c>
      <c r="J10" s="154">
        <v>6210000000</v>
      </c>
      <c r="K10" s="182">
        <v>0</v>
      </c>
      <c r="L10" s="181">
        <v>585600</v>
      </c>
      <c r="M10" s="181">
        <v>0</v>
      </c>
      <c r="N10" s="181">
        <v>0</v>
      </c>
      <c r="O10" s="181">
        <v>0</v>
      </c>
      <c r="P10" s="184">
        <f>P11</f>
        <v>1210000</v>
      </c>
      <c r="Q10" s="184">
        <f>Q11</f>
        <v>1171000</v>
      </c>
      <c r="R10" s="184">
        <f>R11</f>
        <v>1171000</v>
      </c>
      <c r="S10" s="184">
        <f>S11</f>
        <v>1210000</v>
      </c>
      <c r="T10" s="184">
        <f>T11</f>
        <v>1210000</v>
      </c>
      <c r="U10" s="150" t="s">
        <v>250</v>
      </c>
    </row>
    <row r="11" spans="1:21" ht="14.25" customHeight="1" x14ac:dyDescent="0.2">
      <c r="A11" s="186"/>
      <c r="B11" s="188"/>
      <c r="C11" s="159"/>
      <c r="D11" s="158"/>
      <c r="E11" s="187" t="s">
        <v>308</v>
      </c>
      <c r="F11" s="187"/>
      <c r="G11" s="156">
        <v>102</v>
      </c>
      <c r="H11" s="155">
        <v>1</v>
      </c>
      <c r="I11" s="155">
        <v>2</v>
      </c>
      <c r="J11" s="154">
        <v>6210010010</v>
      </c>
      <c r="K11" s="182">
        <v>0</v>
      </c>
      <c r="L11" s="181">
        <v>585600</v>
      </c>
      <c r="M11" s="181">
        <v>0</v>
      </c>
      <c r="N11" s="181">
        <v>0</v>
      </c>
      <c r="O11" s="181">
        <v>0</v>
      </c>
      <c r="P11" s="184">
        <f>P12</f>
        <v>1210000</v>
      </c>
      <c r="Q11" s="184">
        <f>Q12</f>
        <v>1171000</v>
      </c>
      <c r="R11" s="184">
        <f>R12</f>
        <v>1171000</v>
      </c>
      <c r="S11" s="184">
        <f>S12</f>
        <v>1210000</v>
      </c>
      <c r="T11" s="184">
        <f>T12</f>
        <v>1210000</v>
      </c>
      <c r="U11" s="150" t="s">
        <v>250</v>
      </c>
    </row>
    <row r="12" spans="1:21" ht="28.5" customHeight="1" x14ac:dyDescent="0.2">
      <c r="A12" s="186"/>
      <c r="B12" s="188"/>
      <c r="C12" s="159"/>
      <c r="D12" s="158"/>
      <c r="E12" s="158"/>
      <c r="F12" s="157" t="s">
        <v>297</v>
      </c>
      <c r="G12" s="156">
        <v>102</v>
      </c>
      <c r="H12" s="155">
        <v>1</v>
      </c>
      <c r="I12" s="155">
        <v>2</v>
      </c>
      <c r="J12" s="154">
        <v>6210010010</v>
      </c>
      <c r="K12" s="182" t="s">
        <v>296</v>
      </c>
      <c r="L12" s="181">
        <v>585600</v>
      </c>
      <c r="M12" s="181">
        <v>0</v>
      </c>
      <c r="N12" s="181">
        <v>0</v>
      </c>
      <c r="O12" s="181">
        <v>0</v>
      </c>
      <c r="P12" s="184">
        <v>1210000</v>
      </c>
      <c r="Q12" s="184">
        <v>1171000</v>
      </c>
      <c r="R12" s="184">
        <v>1171000</v>
      </c>
      <c r="S12" s="184">
        <v>1210000</v>
      </c>
      <c r="T12" s="184">
        <v>1210000</v>
      </c>
      <c r="U12" s="150" t="s">
        <v>250</v>
      </c>
    </row>
    <row r="13" spans="1:21" ht="43.5" customHeight="1" x14ac:dyDescent="0.2">
      <c r="A13" s="186"/>
      <c r="B13" s="194"/>
      <c r="C13" s="196" t="s">
        <v>206</v>
      </c>
      <c r="D13" s="196"/>
      <c r="E13" s="196"/>
      <c r="F13" s="196"/>
      <c r="G13" s="195">
        <v>104</v>
      </c>
      <c r="H13" s="193">
        <v>1</v>
      </c>
      <c r="I13" s="193">
        <v>4</v>
      </c>
      <c r="J13" s="163">
        <v>0</v>
      </c>
      <c r="K13" s="192">
        <v>0</v>
      </c>
      <c r="L13" s="191">
        <v>2189500</v>
      </c>
      <c r="M13" s="181">
        <v>0</v>
      </c>
      <c r="N13" s="181">
        <v>0</v>
      </c>
      <c r="O13" s="190">
        <v>0</v>
      </c>
      <c r="P13" s="144">
        <f>P15</f>
        <v>3568300</v>
      </c>
      <c r="Q13" s="144">
        <f>Q15</f>
        <v>3461945</v>
      </c>
      <c r="R13" s="144">
        <f>R15</f>
        <v>3461945</v>
      </c>
      <c r="S13" s="144">
        <f>S15</f>
        <v>3563300</v>
      </c>
      <c r="T13" s="144">
        <f>T15</f>
        <v>3563300</v>
      </c>
      <c r="U13" s="150" t="s">
        <v>250</v>
      </c>
    </row>
    <row r="14" spans="1:21" ht="51.75" customHeight="1" x14ac:dyDescent="0.2">
      <c r="A14" s="186"/>
      <c r="B14" s="277" t="s">
        <v>255</v>
      </c>
      <c r="C14" s="169"/>
      <c r="D14" s="169"/>
      <c r="E14" s="169"/>
      <c r="F14" s="168"/>
      <c r="G14" s="195"/>
      <c r="H14" s="193">
        <v>1</v>
      </c>
      <c r="I14" s="193">
        <v>4</v>
      </c>
      <c r="J14" s="163">
        <v>6200000000</v>
      </c>
      <c r="K14" s="192">
        <v>0</v>
      </c>
      <c r="L14" s="191"/>
      <c r="M14" s="181"/>
      <c r="N14" s="181"/>
      <c r="O14" s="190"/>
      <c r="P14" s="144">
        <f>P16</f>
        <v>3568300</v>
      </c>
      <c r="Q14" s="144"/>
      <c r="R14" s="144"/>
      <c r="S14" s="144">
        <f>S15</f>
        <v>3563300</v>
      </c>
      <c r="T14" s="144">
        <f>T15</f>
        <v>3563300</v>
      </c>
      <c r="U14" s="150"/>
    </row>
    <row r="15" spans="1:21" ht="35.25" customHeight="1" x14ac:dyDescent="0.2">
      <c r="A15" s="186"/>
      <c r="B15" s="188"/>
      <c r="C15" s="189"/>
      <c r="D15" s="187" t="s">
        <v>303</v>
      </c>
      <c r="E15" s="187"/>
      <c r="F15" s="187"/>
      <c r="G15" s="195">
        <v>104</v>
      </c>
      <c r="H15" s="207">
        <v>1</v>
      </c>
      <c r="I15" s="207">
        <v>4</v>
      </c>
      <c r="J15" s="154">
        <v>6210000000</v>
      </c>
      <c r="K15" s="182">
        <v>0</v>
      </c>
      <c r="L15" s="191">
        <v>2189500</v>
      </c>
      <c r="M15" s="181">
        <v>0</v>
      </c>
      <c r="N15" s="181">
        <v>0</v>
      </c>
      <c r="O15" s="190">
        <v>0</v>
      </c>
      <c r="P15" s="184">
        <f>P16</f>
        <v>3568300</v>
      </c>
      <c r="Q15" s="184">
        <f>Q16</f>
        <v>3461945</v>
      </c>
      <c r="R15" s="184">
        <f>R16</f>
        <v>3461945</v>
      </c>
      <c r="S15" s="184">
        <f>S16</f>
        <v>3563300</v>
      </c>
      <c r="T15" s="184">
        <f>T16</f>
        <v>3563300</v>
      </c>
      <c r="U15" s="150" t="s">
        <v>250</v>
      </c>
    </row>
    <row r="16" spans="1:21" ht="14.25" customHeight="1" x14ac:dyDescent="0.2">
      <c r="A16" s="186"/>
      <c r="B16" s="188"/>
      <c r="C16" s="159"/>
      <c r="D16" s="212"/>
      <c r="E16" s="187" t="s">
        <v>307</v>
      </c>
      <c r="F16" s="187"/>
      <c r="G16" s="195">
        <v>104</v>
      </c>
      <c r="H16" s="207">
        <v>1</v>
      </c>
      <c r="I16" s="207">
        <v>4</v>
      </c>
      <c r="J16" s="276">
        <v>6210010020</v>
      </c>
      <c r="K16" s="182">
        <v>0</v>
      </c>
      <c r="L16" s="191">
        <v>2189500</v>
      </c>
      <c r="M16" s="181">
        <v>0</v>
      </c>
      <c r="N16" s="181">
        <v>0</v>
      </c>
      <c r="O16" s="190">
        <v>0</v>
      </c>
      <c r="P16" s="184">
        <f>P17+P18+P19+P20</f>
        <v>3568300</v>
      </c>
      <c r="Q16" s="184">
        <f>Q17+Q18+Q19+Q20</f>
        <v>3461945</v>
      </c>
      <c r="R16" s="184">
        <f>R17+R18+R19+R20</f>
        <v>3461945</v>
      </c>
      <c r="S16" s="184">
        <f>S17+S18+S19+S20</f>
        <v>3563300</v>
      </c>
      <c r="T16" s="184">
        <f>T17+T18+T19+T20</f>
        <v>3563300</v>
      </c>
      <c r="U16" s="150" t="s">
        <v>250</v>
      </c>
    </row>
    <row r="17" spans="1:21" ht="21.75" customHeight="1" x14ac:dyDescent="0.2">
      <c r="A17" s="186"/>
      <c r="B17" s="188"/>
      <c r="C17" s="159"/>
      <c r="D17" s="158"/>
      <c r="E17" s="212"/>
      <c r="F17" s="157" t="s">
        <v>297</v>
      </c>
      <c r="G17" s="195">
        <v>104</v>
      </c>
      <c r="H17" s="207">
        <v>1</v>
      </c>
      <c r="I17" s="207">
        <v>4</v>
      </c>
      <c r="J17" s="154">
        <v>6210010020</v>
      </c>
      <c r="K17" s="182" t="s">
        <v>296</v>
      </c>
      <c r="L17" s="191">
        <v>1396500</v>
      </c>
      <c r="M17" s="181">
        <v>0</v>
      </c>
      <c r="N17" s="181">
        <v>0</v>
      </c>
      <c r="O17" s="190">
        <v>0</v>
      </c>
      <c r="P17" s="184">
        <v>3101200</v>
      </c>
      <c r="Q17" s="184">
        <v>2862400</v>
      </c>
      <c r="R17" s="184">
        <v>2862400</v>
      </c>
      <c r="S17" s="184">
        <v>3101200</v>
      </c>
      <c r="T17" s="184">
        <v>3101200</v>
      </c>
      <c r="U17" s="150" t="s">
        <v>250</v>
      </c>
    </row>
    <row r="18" spans="1:21" ht="21.75" customHeight="1" x14ac:dyDescent="0.2">
      <c r="A18" s="186"/>
      <c r="B18" s="188"/>
      <c r="C18" s="159"/>
      <c r="D18" s="158"/>
      <c r="E18" s="212"/>
      <c r="F18" s="157" t="s">
        <v>252</v>
      </c>
      <c r="G18" s="195">
        <v>104</v>
      </c>
      <c r="H18" s="207">
        <v>1</v>
      </c>
      <c r="I18" s="207">
        <v>4</v>
      </c>
      <c r="J18" s="154">
        <v>6210010020</v>
      </c>
      <c r="K18" s="182" t="s">
        <v>262</v>
      </c>
      <c r="L18" s="191">
        <v>721000</v>
      </c>
      <c r="M18" s="181">
        <v>0</v>
      </c>
      <c r="N18" s="181">
        <v>0</v>
      </c>
      <c r="O18" s="190">
        <v>0</v>
      </c>
      <c r="P18" s="184">
        <v>350000</v>
      </c>
      <c r="Q18" s="184">
        <v>497975</v>
      </c>
      <c r="R18" s="184">
        <v>497975</v>
      </c>
      <c r="S18" s="184">
        <v>350000</v>
      </c>
      <c r="T18" s="184">
        <v>350000</v>
      </c>
      <c r="U18" s="150" t="s">
        <v>250</v>
      </c>
    </row>
    <row r="19" spans="1:21" ht="14.25" customHeight="1" x14ac:dyDescent="0.2">
      <c r="A19" s="186"/>
      <c r="B19" s="188"/>
      <c r="C19" s="159"/>
      <c r="D19" s="158"/>
      <c r="E19" s="212"/>
      <c r="F19" s="157" t="s">
        <v>234</v>
      </c>
      <c r="G19" s="195">
        <v>104</v>
      </c>
      <c r="H19" s="207">
        <v>1</v>
      </c>
      <c r="I19" s="207">
        <v>4</v>
      </c>
      <c r="J19" s="154">
        <v>6210010020</v>
      </c>
      <c r="K19" s="182" t="s">
        <v>306</v>
      </c>
      <c r="L19" s="191">
        <v>37000</v>
      </c>
      <c r="M19" s="181">
        <v>0</v>
      </c>
      <c r="N19" s="181">
        <v>0</v>
      </c>
      <c r="O19" s="190">
        <v>0</v>
      </c>
      <c r="P19" s="184">
        <v>72100</v>
      </c>
      <c r="Q19" s="184">
        <v>66570</v>
      </c>
      <c r="R19" s="184">
        <v>66570</v>
      </c>
      <c r="S19" s="184">
        <v>72100</v>
      </c>
      <c r="T19" s="184">
        <v>72100</v>
      </c>
      <c r="U19" s="150" t="s">
        <v>250</v>
      </c>
    </row>
    <row r="20" spans="1:21" ht="18.75" customHeight="1" x14ac:dyDescent="0.2">
      <c r="A20" s="186"/>
      <c r="B20" s="188"/>
      <c r="C20" s="159"/>
      <c r="D20" s="158"/>
      <c r="E20" s="212"/>
      <c r="F20" s="157" t="s">
        <v>305</v>
      </c>
      <c r="G20" s="195">
        <v>104</v>
      </c>
      <c r="H20" s="207">
        <v>1</v>
      </c>
      <c r="I20" s="207">
        <v>4</v>
      </c>
      <c r="J20" s="154">
        <v>6210010020</v>
      </c>
      <c r="K20" s="182" t="s">
        <v>304</v>
      </c>
      <c r="L20" s="191">
        <v>35000</v>
      </c>
      <c r="M20" s="181">
        <v>0</v>
      </c>
      <c r="N20" s="181">
        <v>0</v>
      </c>
      <c r="O20" s="190">
        <v>0</v>
      </c>
      <c r="P20" s="184">
        <v>45000</v>
      </c>
      <c r="Q20" s="184">
        <v>35000</v>
      </c>
      <c r="R20" s="184">
        <v>35000</v>
      </c>
      <c r="S20" s="184">
        <v>40000</v>
      </c>
      <c r="T20" s="184">
        <v>40000</v>
      </c>
      <c r="U20" s="150" t="s">
        <v>250</v>
      </c>
    </row>
    <row r="21" spans="1:21" ht="39.75" customHeight="1" x14ac:dyDescent="0.2">
      <c r="A21" s="186"/>
      <c r="B21" s="188"/>
      <c r="C21" s="275" t="s">
        <v>167</v>
      </c>
      <c r="D21" s="274"/>
      <c r="E21" s="274"/>
      <c r="F21" s="273"/>
      <c r="G21" s="195"/>
      <c r="H21" s="207">
        <v>1</v>
      </c>
      <c r="I21" s="207">
        <v>6</v>
      </c>
      <c r="J21" s="163">
        <v>0</v>
      </c>
      <c r="K21" s="192">
        <v>0</v>
      </c>
      <c r="L21" s="191"/>
      <c r="M21" s="181"/>
      <c r="N21" s="181"/>
      <c r="O21" s="190"/>
      <c r="P21" s="184">
        <f>P22</f>
        <v>57200</v>
      </c>
      <c r="Q21" s="184">
        <f>Q22</f>
        <v>0</v>
      </c>
      <c r="R21" s="184">
        <f>R22</f>
        <v>0</v>
      </c>
      <c r="S21" s="184">
        <f>S22</f>
        <v>57200</v>
      </c>
      <c r="T21" s="184">
        <f>T22</f>
        <v>57200</v>
      </c>
      <c r="U21" s="150"/>
    </row>
    <row r="22" spans="1:21" ht="55.5" customHeight="1" x14ac:dyDescent="0.2">
      <c r="A22" s="186"/>
      <c r="B22" s="272" t="s">
        <v>255</v>
      </c>
      <c r="C22" s="271"/>
      <c r="D22" s="271"/>
      <c r="E22" s="271"/>
      <c r="F22" s="270"/>
      <c r="G22" s="195"/>
      <c r="H22" s="193">
        <v>1</v>
      </c>
      <c r="I22" s="193">
        <v>6</v>
      </c>
      <c r="J22" s="163">
        <v>6200000000</v>
      </c>
      <c r="K22" s="192">
        <v>0</v>
      </c>
      <c r="L22" s="191"/>
      <c r="M22" s="181"/>
      <c r="N22" s="181"/>
      <c r="O22" s="190"/>
      <c r="P22" s="184">
        <f>P23</f>
        <v>57200</v>
      </c>
      <c r="Q22" s="184">
        <f>Q23</f>
        <v>0</v>
      </c>
      <c r="R22" s="184">
        <f>R23</f>
        <v>0</v>
      </c>
      <c r="S22" s="184">
        <f>S23</f>
        <v>57200</v>
      </c>
      <c r="T22" s="184">
        <f>T23</f>
        <v>57200</v>
      </c>
      <c r="U22" s="150"/>
    </row>
    <row r="23" spans="1:21" ht="37.5" customHeight="1" x14ac:dyDescent="0.2">
      <c r="A23" s="186"/>
      <c r="B23" s="188"/>
      <c r="C23" s="189"/>
      <c r="D23" s="269" t="s">
        <v>303</v>
      </c>
      <c r="E23" s="269"/>
      <c r="F23" s="269"/>
      <c r="G23" s="195">
        <v>104</v>
      </c>
      <c r="H23" s="207">
        <v>1</v>
      </c>
      <c r="I23" s="207">
        <v>6</v>
      </c>
      <c r="J23" s="246">
        <v>6210000000</v>
      </c>
      <c r="K23" s="182">
        <v>0</v>
      </c>
      <c r="L23" s="191"/>
      <c r="M23" s="181"/>
      <c r="N23" s="181"/>
      <c r="O23" s="190"/>
      <c r="P23" s="184">
        <f>P24</f>
        <v>57200</v>
      </c>
      <c r="Q23" s="184">
        <f>Q24</f>
        <v>0</v>
      </c>
      <c r="R23" s="184">
        <f>R24</f>
        <v>0</v>
      </c>
      <c r="S23" s="184">
        <f>S24</f>
        <v>57200</v>
      </c>
      <c r="T23" s="184">
        <f>T24</f>
        <v>57200</v>
      </c>
      <c r="U23" s="150"/>
    </row>
    <row r="24" spans="1:21" ht="30" customHeight="1" x14ac:dyDescent="0.2">
      <c r="A24" s="186"/>
      <c r="B24" s="188"/>
      <c r="C24" s="210"/>
      <c r="D24" s="209"/>
      <c r="E24" s="208"/>
      <c r="F24" s="268" t="s">
        <v>302</v>
      </c>
      <c r="G24" s="267"/>
      <c r="H24" s="207">
        <v>1</v>
      </c>
      <c r="I24" s="207">
        <v>6</v>
      </c>
      <c r="J24" s="246">
        <v>6210010080</v>
      </c>
      <c r="K24" s="182">
        <v>0</v>
      </c>
      <c r="L24" s="191"/>
      <c r="M24" s="181"/>
      <c r="N24" s="181"/>
      <c r="O24" s="190"/>
      <c r="P24" s="184">
        <f>P25</f>
        <v>57200</v>
      </c>
      <c r="Q24" s="184">
        <f>Q25</f>
        <v>0</v>
      </c>
      <c r="R24" s="184">
        <f>R25</f>
        <v>0</v>
      </c>
      <c r="S24" s="184">
        <f>S25</f>
        <v>57200</v>
      </c>
      <c r="T24" s="184">
        <f>T25</f>
        <v>57200</v>
      </c>
      <c r="U24" s="150"/>
    </row>
    <row r="25" spans="1:21" ht="14.25" customHeight="1" x14ac:dyDescent="0.2">
      <c r="A25" s="186"/>
      <c r="B25" s="188"/>
      <c r="C25" s="210"/>
      <c r="D25" s="209"/>
      <c r="E25" s="208"/>
      <c r="F25" s="268" t="s">
        <v>234</v>
      </c>
      <c r="G25" s="267"/>
      <c r="H25" s="207">
        <v>1</v>
      </c>
      <c r="I25" s="207">
        <v>6</v>
      </c>
      <c r="J25" s="246">
        <v>6210010080</v>
      </c>
      <c r="K25" s="182">
        <v>540</v>
      </c>
      <c r="L25" s="191"/>
      <c r="M25" s="181"/>
      <c r="N25" s="181"/>
      <c r="O25" s="190"/>
      <c r="P25" s="184">
        <v>57200</v>
      </c>
      <c r="Q25" s="184"/>
      <c r="R25" s="184"/>
      <c r="S25" s="184">
        <v>57200</v>
      </c>
      <c r="T25" s="184">
        <v>57200</v>
      </c>
      <c r="U25" s="150"/>
    </row>
    <row r="26" spans="1:21" ht="18" customHeight="1" x14ac:dyDescent="0.2">
      <c r="A26" s="186"/>
      <c r="B26" s="188"/>
      <c r="C26" s="210"/>
      <c r="D26" s="266" t="s">
        <v>200</v>
      </c>
      <c r="E26" s="266"/>
      <c r="F26" s="266"/>
      <c r="G26" s="266"/>
      <c r="H26" s="265">
        <v>1</v>
      </c>
      <c r="I26" s="265">
        <v>11</v>
      </c>
      <c r="J26" s="264">
        <v>0</v>
      </c>
      <c r="K26" s="263">
        <v>0</v>
      </c>
      <c r="L26" s="261">
        <f>L28</f>
        <v>0</v>
      </c>
      <c r="M26" s="261"/>
      <c r="N26" s="261"/>
      <c r="O26" s="262"/>
      <c r="P26" s="261">
        <f>P27</f>
        <v>0</v>
      </c>
      <c r="Q26" s="260"/>
      <c r="R26" s="260"/>
      <c r="S26" s="260">
        <v>0</v>
      </c>
      <c r="T26" s="260">
        <v>0</v>
      </c>
      <c r="U26" s="150"/>
    </row>
    <row r="27" spans="1:21" ht="18" customHeight="1" x14ac:dyDescent="0.2">
      <c r="A27" s="186"/>
      <c r="B27" s="188"/>
      <c r="C27" s="210"/>
      <c r="D27" s="259"/>
      <c r="E27" s="258" t="s">
        <v>276</v>
      </c>
      <c r="F27" s="257"/>
      <c r="G27" s="256"/>
      <c r="H27" s="255">
        <v>1</v>
      </c>
      <c r="I27" s="254">
        <v>11</v>
      </c>
      <c r="J27" s="213">
        <v>7700000000</v>
      </c>
      <c r="K27" s="253">
        <v>0</v>
      </c>
      <c r="L27" s="252"/>
      <c r="M27" s="181"/>
      <c r="N27" s="181"/>
      <c r="O27" s="190"/>
      <c r="P27" s="245">
        <f>P28</f>
        <v>0</v>
      </c>
      <c r="Q27" s="184"/>
      <c r="R27" s="184"/>
      <c r="S27" s="184">
        <v>0</v>
      </c>
      <c r="T27" s="184">
        <v>0</v>
      </c>
      <c r="U27" s="150"/>
    </row>
    <row r="28" spans="1:21" ht="28.15" customHeight="1" x14ac:dyDescent="0.2">
      <c r="A28" s="186"/>
      <c r="B28" s="188"/>
      <c r="C28" s="210"/>
      <c r="D28" s="251" t="s">
        <v>301</v>
      </c>
      <c r="E28" s="250"/>
      <c r="F28" s="250"/>
      <c r="G28" s="249"/>
      <c r="H28" s="207">
        <v>1</v>
      </c>
      <c r="I28" s="207">
        <v>11</v>
      </c>
      <c r="J28" s="246">
        <v>7700000040</v>
      </c>
      <c r="K28" s="248">
        <v>0</v>
      </c>
      <c r="L28" s="191"/>
      <c r="M28" s="181"/>
      <c r="N28" s="181"/>
      <c r="O28" s="190"/>
      <c r="P28" s="245">
        <f>P29</f>
        <v>0</v>
      </c>
      <c r="Q28" s="184"/>
      <c r="R28" s="184"/>
      <c r="S28" s="184">
        <v>0</v>
      </c>
      <c r="T28" s="184">
        <v>0</v>
      </c>
      <c r="U28" s="150"/>
    </row>
    <row r="29" spans="1:21" ht="16.899999999999999" customHeight="1" x14ac:dyDescent="0.2">
      <c r="A29" s="186"/>
      <c r="B29" s="188"/>
      <c r="C29" s="210"/>
      <c r="D29" s="247" t="s">
        <v>300</v>
      </c>
      <c r="E29" s="247"/>
      <c r="F29" s="247"/>
      <c r="G29" s="247"/>
      <c r="H29" s="207">
        <v>1</v>
      </c>
      <c r="I29" s="207">
        <v>11</v>
      </c>
      <c r="J29" s="246">
        <v>7700000040</v>
      </c>
      <c r="K29" s="182">
        <v>870</v>
      </c>
      <c r="L29" s="191"/>
      <c r="M29" s="181"/>
      <c r="N29" s="181"/>
      <c r="O29" s="190"/>
      <c r="P29" s="245">
        <v>0</v>
      </c>
      <c r="Q29" s="184"/>
      <c r="R29" s="184"/>
      <c r="S29" s="184">
        <v>0</v>
      </c>
      <c r="T29" s="184">
        <v>0</v>
      </c>
      <c r="U29" s="150"/>
    </row>
    <row r="30" spans="1:21" ht="14.25" customHeight="1" x14ac:dyDescent="0.2">
      <c r="A30" s="186"/>
      <c r="B30" s="214" t="s">
        <v>299</v>
      </c>
      <c r="C30" s="214"/>
      <c r="D30" s="214"/>
      <c r="E30" s="214"/>
      <c r="F30" s="214"/>
      <c r="G30" s="195">
        <v>200</v>
      </c>
      <c r="H30" s="193">
        <v>2</v>
      </c>
      <c r="I30" s="193">
        <v>0</v>
      </c>
      <c r="J30" s="163">
        <v>0</v>
      </c>
      <c r="K30" s="192">
        <v>0</v>
      </c>
      <c r="L30" s="191">
        <v>167500</v>
      </c>
      <c r="M30" s="181">
        <v>0</v>
      </c>
      <c r="N30" s="181">
        <v>0</v>
      </c>
      <c r="O30" s="190">
        <v>0</v>
      </c>
      <c r="P30" s="144">
        <f>P31</f>
        <v>254900</v>
      </c>
      <c r="Q30" s="144">
        <f>Q31</f>
        <v>169040</v>
      </c>
      <c r="R30" s="144">
        <f>R31</f>
        <v>169040</v>
      </c>
      <c r="S30" s="144">
        <f>S31</f>
        <v>257600</v>
      </c>
      <c r="T30" s="144">
        <f>T31</f>
        <v>267800</v>
      </c>
      <c r="U30" s="150" t="s">
        <v>250</v>
      </c>
    </row>
    <row r="31" spans="1:21" ht="23.25" customHeight="1" x14ac:dyDescent="0.2">
      <c r="A31" s="186"/>
      <c r="B31" s="194"/>
      <c r="C31" s="244" t="s">
        <v>47</v>
      </c>
      <c r="D31" s="244"/>
      <c r="E31" s="244"/>
      <c r="F31" s="244"/>
      <c r="G31" s="204">
        <v>203</v>
      </c>
      <c r="H31" s="203">
        <v>2</v>
      </c>
      <c r="I31" s="203">
        <v>3</v>
      </c>
      <c r="J31" s="202">
        <v>0</v>
      </c>
      <c r="K31" s="201">
        <v>0</v>
      </c>
      <c r="L31" s="200">
        <v>167500</v>
      </c>
      <c r="M31" s="199">
        <v>0</v>
      </c>
      <c r="N31" s="199">
        <v>0</v>
      </c>
      <c r="O31" s="198">
        <v>0</v>
      </c>
      <c r="P31" s="197">
        <f>P33</f>
        <v>254900</v>
      </c>
      <c r="Q31" s="197">
        <f>Q33</f>
        <v>169040</v>
      </c>
      <c r="R31" s="197">
        <f>R33</f>
        <v>169040</v>
      </c>
      <c r="S31" s="197">
        <f>S33</f>
        <v>257600</v>
      </c>
      <c r="T31" s="197">
        <f>T33</f>
        <v>267800</v>
      </c>
      <c r="U31" s="150" t="s">
        <v>250</v>
      </c>
    </row>
    <row r="32" spans="1:21" ht="50.25" customHeight="1" x14ac:dyDescent="0.2">
      <c r="A32" s="186"/>
      <c r="B32" s="194"/>
      <c r="C32" s="242"/>
      <c r="D32" s="241"/>
      <c r="E32" s="241"/>
      <c r="F32" s="230" t="s">
        <v>255</v>
      </c>
      <c r="G32" s="243"/>
      <c r="H32" s="203">
        <v>2</v>
      </c>
      <c r="I32" s="203">
        <v>3</v>
      </c>
      <c r="J32" s="163">
        <v>6200000000</v>
      </c>
      <c r="K32" s="201">
        <v>0</v>
      </c>
      <c r="L32" s="200"/>
      <c r="M32" s="199"/>
      <c r="N32" s="199"/>
      <c r="O32" s="198"/>
      <c r="P32" s="197">
        <f>P33</f>
        <v>254900</v>
      </c>
      <c r="Q32" s="197">
        <f>Q33</f>
        <v>169040</v>
      </c>
      <c r="R32" s="197">
        <f>R33</f>
        <v>169040</v>
      </c>
      <c r="S32" s="197">
        <f>S33</f>
        <v>257600</v>
      </c>
      <c r="T32" s="197">
        <f>T33</f>
        <v>267800</v>
      </c>
      <c r="U32" s="150"/>
    </row>
    <row r="33" spans="1:21" ht="25.5" customHeight="1" x14ac:dyDescent="0.2">
      <c r="A33" s="186"/>
      <c r="B33" s="188"/>
      <c r="C33" s="242"/>
      <c r="D33" s="236" t="s">
        <v>294</v>
      </c>
      <c r="E33" s="236"/>
      <c r="F33" s="236"/>
      <c r="G33" s="235">
        <v>203</v>
      </c>
      <c r="H33" s="234">
        <v>2</v>
      </c>
      <c r="I33" s="234">
        <v>3</v>
      </c>
      <c r="J33" s="154">
        <v>6220000000</v>
      </c>
      <c r="K33" s="233">
        <v>0</v>
      </c>
      <c r="L33" s="199">
        <v>167500</v>
      </c>
      <c r="M33" s="199">
        <v>0</v>
      </c>
      <c r="N33" s="199">
        <v>0</v>
      </c>
      <c r="O33" s="199">
        <v>0</v>
      </c>
      <c r="P33" s="232">
        <f>P34</f>
        <v>254900</v>
      </c>
      <c r="Q33" s="232">
        <f>Q34</f>
        <v>169040</v>
      </c>
      <c r="R33" s="232">
        <f>R34</f>
        <v>169040</v>
      </c>
      <c r="S33" s="232">
        <f>S34</f>
        <v>257600</v>
      </c>
      <c r="T33" s="232">
        <f>T34</f>
        <v>267800</v>
      </c>
      <c r="U33" s="150" t="s">
        <v>250</v>
      </c>
    </row>
    <row r="34" spans="1:21" ht="30.75" customHeight="1" x14ac:dyDescent="0.2">
      <c r="A34" s="186"/>
      <c r="B34" s="188"/>
      <c r="C34" s="241"/>
      <c r="D34" s="240"/>
      <c r="E34" s="236" t="s">
        <v>298</v>
      </c>
      <c r="F34" s="236"/>
      <c r="G34" s="235">
        <v>203</v>
      </c>
      <c r="H34" s="234">
        <v>2</v>
      </c>
      <c r="I34" s="234">
        <v>3</v>
      </c>
      <c r="J34" s="154">
        <v>6220051180</v>
      </c>
      <c r="K34" s="233">
        <v>0</v>
      </c>
      <c r="L34" s="199">
        <v>167500</v>
      </c>
      <c r="M34" s="199">
        <v>0</v>
      </c>
      <c r="N34" s="199">
        <v>0</v>
      </c>
      <c r="O34" s="199">
        <v>0</v>
      </c>
      <c r="P34" s="232">
        <f>P35+P36</f>
        <v>254900</v>
      </c>
      <c r="Q34" s="232">
        <f>Q35+Q36</f>
        <v>169040</v>
      </c>
      <c r="R34" s="232">
        <f>R35+R36</f>
        <v>169040</v>
      </c>
      <c r="S34" s="232">
        <f>S35+S36</f>
        <v>257600</v>
      </c>
      <c r="T34" s="232">
        <f>T35+T36</f>
        <v>267800</v>
      </c>
      <c r="U34" s="150" t="s">
        <v>250</v>
      </c>
    </row>
    <row r="35" spans="1:21" ht="28.5" customHeight="1" x14ac:dyDescent="0.2">
      <c r="A35" s="186"/>
      <c r="B35" s="188"/>
      <c r="C35" s="241"/>
      <c r="D35" s="240"/>
      <c r="E35" s="239"/>
      <c r="F35" s="238" t="s">
        <v>297</v>
      </c>
      <c r="G35" s="204">
        <v>203</v>
      </c>
      <c r="H35" s="237">
        <v>2</v>
      </c>
      <c r="I35" s="237">
        <v>3</v>
      </c>
      <c r="J35" s="154">
        <v>6220051180</v>
      </c>
      <c r="K35" s="233" t="s">
        <v>296</v>
      </c>
      <c r="L35" s="200">
        <v>146900</v>
      </c>
      <c r="M35" s="199">
        <v>0</v>
      </c>
      <c r="N35" s="199">
        <v>0</v>
      </c>
      <c r="O35" s="198">
        <v>0</v>
      </c>
      <c r="P35" s="232">
        <v>244980</v>
      </c>
      <c r="Q35" s="232">
        <v>150000</v>
      </c>
      <c r="R35" s="232">
        <v>150000</v>
      </c>
      <c r="S35" s="232">
        <v>244980</v>
      </c>
      <c r="T35" s="232">
        <v>260400</v>
      </c>
      <c r="U35" s="150" t="s">
        <v>250</v>
      </c>
    </row>
    <row r="36" spans="1:21" ht="21.75" customHeight="1" x14ac:dyDescent="0.2">
      <c r="A36" s="186"/>
      <c r="B36" s="188"/>
      <c r="C36" s="241"/>
      <c r="D36" s="240"/>
      <c r="E36" s="239"/>
      <c r="F36" s="238" t="s">
        <v>252</v>
      </c>
      <c r="G36" s="204">
        <v>203</v>
      </c>
      <c r="H36" s="237">
        <v>2</v>
      </c>
      <c r="I36" s="237">
        <v>3</v>
      </c>
      <c r="J36" s="154">
        <v>6220051180</v>
      </c>
      <c r="K36" s="233" t="s">
        <v>262</v>
      </c>
      <c r="L36" s="200">
        <v>20600</v>
      </c>
      <c r="M36" s="199">
        <v>0</v>
      </c>
      <c r="N36" s="199">
        <v>0</v>
      </c>
      <c r="O36" s="198">
        <v>0</v>
      </c>
      <c r="P36" s="232">
        <v>9920</v>
      </c>
      <c r="Q36" s="232">
        <v>19040</v>
      </c>
      <c r="R36" s="232">
        <v>19040</v>
      </c>
      <c r="S36" s="232">
        <v>12620</v>
      </c>
      <c r="T36" s="232">
        <v>7400</v>
      </c>
      <c r="U36" s="150" t="s">
        <v>250</v>
      </c>
    </row>
    <row r="37" spans="1:21" ht="21.75" customHeight="1" x14ac:dyDescent="0.2">
      <c r="A37" s="186"/>
      <c r="B37" s="214" t="s">
        <v>295</v>
      </c>
      <c r="C37" s="214"/>
      <c r="D37" s="214"/>
      <c r="E37" s="214"/>
      <c r="F37" s="214"/>
      <c r="G37" s="195">
        <v>300</v>
      </c>
      <c r="H37" s="193">
        <v>3</v>
      </c>
      <c r="I37" s="193">
        <v>0</v>
      </c>
      <c r="J37" s="163">
        <v>0</v>
      </c>
      <c r="K37" s="192">
        <v>0</v>
      </c>
      <c r="L37" s="191">
        <v>126000</v>
      </c>
      <c r="M37" s="181">
        <v>0</v>
      </c>
      <c r="N37" s="181">
        <v>0</v>
      </c>
      <c r="O37" s="190">
        <v>0</v>
      </c>
      <c r="P37" s="144">
        <f>P38+P43+P48</f>
        <v>110000</v>
      </c>
      <c r="Q37" s="144" t="e">
        <f>Q38+Q43+Q48</f>
        <v>#REF!</v>
      </c>
      <c r="R37" s="144" t="e">
        <f>R38+R43+R48</f>
        <v>#REF!</v>
      </c>
      <c r="S37" s="144">
        <f>S38+S43+S48</f>
        <v>110000</v>
      </c>
      <c r="T37" s="144">
        <f>T38+T43+T48</f>
        <v>110000</v>
      </c>
      <c r="U37" s="150" t="s">
        <v>250</v>
      </c>
    </row>
    <row r="38" spans="1:21" ht="14.25" customHeight="1" x14ac:dyDescent="0.2">
      <c r="A38" s="186"/>
      <c r="B38" s="194"/>
      <c r="C38" s="196" t="s">
        <v>72</v>
      </c>
      <c r="D38" s="196"/>
      <c r="E38" s="196"/>
      <c r="F38" s="196"/>
      <c r="G38" s="156">
        <v>304</v>
      </c>
      <c r="H38" s="175">
        <v>3</v>
      </c>
      <c r="I38" s="175">
        <v>4</v>
      </c>
      <c r="J38" s="231">
        <v>0</v>
      </c>
      <c r="K38" s="192">
        <v>0</v>
      </c>
      <c r="L38" s="181">
        <v>30600</v>
      </c>
      <c r="M38" s="181">
        <v>0</v>
      </c>
      <c r="N38" s="181">
        <v>0</v>
      </c>
      <c r="O38" s="181">
        <v>0</v>
      </c>
      <c r="P38" s="144">
        <f>P40</f>
        <v>0</v>
      </c>
      <c r="Q38" s="144">
        <f>Q40</f>
        <v>14200</v>
      </c>
      <c r="R38" s="144">
        <f>R40</f>
        <v>14200</v>
      </c>
      <c r="S38" s="144">
        <f>S40</f>
        <v>0</v>
      </c>
      <c r="T38" s="144">
        <f>T40</f>
        <v>0</v>
      </c>
      <c r="U38" s="150" t="s">
        <v>250</v>
      </c>
    </row>
    <row r="39" spans="1:21" ht="54.75" customHeight="1" x14ac:dyDescent="0.2">
      <c r="A39" s="186"/>
      <c r="B39" s="194"/>
      <c r="C39" s="159"/>
      <c r="D39" s="159"/>
      <c r="E39" s="159"/>
      <c r="F39" s="230" t="s">
        <v>255</v>
      </c>
      <c r="G39" s="156"/>
      <c r="H39" s="175">
        <v>3</v>
      </c>
      <c r="I39" s="175">
        <v>4</v>
      </c>
      <c r="J39" s="163">
        <v>6200000000</v>
      </c>
      <c r="K39" s="192">
        <v>0</v>
      </c>
      <c r="L39" s="181"/>
      <c r="M39" s="181"/>
      <c r="N39" s="181"/>
      <c r="O39" s="181"/>
      <c r="P39" s="144">
        <f>P40</f>
        <v>0</v>
      </c>
      <c r="Q39" s="144"/>
      <c r="R39" s="144"/>
      <c r="S39" s="144">
        <v>0</v>
      </c>
      <c r="T39" s="144">
        <v>0</v>
      </c>
      <c r="U39" s="150"/>
    </row>
    <row r="40" spans="1:21" ht="22.5" customHeight="1" x14ac:dyDescent="0.2">
      <c r="A40" s="186"/>
      <c r="B40" s="188"/>
      <c r="C40" s="159"/>
      <c r="D40" s="236" t="s">
        <v>294</v>
      </c>
      <c r="E40" s="236"/>
      <c r="F40" s="236"/>
      <c r="G40" s="156">
        <v>304</v>
      </c>
      <c r="H40" s="155">
        <v>3</v>
      </c>
      <c r="I40" s="155">
        <v>4</v>
      </c>
      <c r="J40" s="154">
        <v>6220000000</v>
      </c>
      <c r="K40" s="182">
        <v>0</v>
      </c>
      <c r="L40" s="181">
        <v>30600</v>
      </c>
      <c r="M40" s="181">
        <v>0</v>
      </c>
      <c r="N40" s="181">
        <v>0</v>
      </c>
      <c r="O40" s="181">
        <v>0</v>
      </c>
      <c r="P40" s="184">
        <f>P41</f>
        <v>0</v>
      </c>
      <c r="Q40" s="184">
        <f>Q41</f>
        <v>14200</v>
      </c>
      <c r="R40" s="184">
        <f>R41</f>
        <v>14200</v>
      </c>
      <c r="S40" s="184">
        <f>S41</f>
        <v>0</v>
      </c>
      <c r="T40" s="184">
        <f>T41</f>
        <v>0</v>
      </c>
      <c r="U40" s="150" t="s">
        <v>250</v>
      </c>
    </row>
    <row r="41" spans="1:21" ht="65.25" customHeight="1" x14ac:dyDescent="0.2">
      <c r="A41" s="186"/>
      <c r="B41" s="188"/>
      <c r="C41" s="159"/>
      <c r="D41" s="158"/>
      <c r="E41" s="236" t="s">
        <v>293</v>
      </c>
      <c r="F41" s="236"/>
      <c r="G41" s="235">
        <v>304</v>
      </c>
      <c r="H41" s="234">
        <v>3</v>
      </c>
      <c r="I41" s="234">
        <v>4</v>
      </c>
      <c r="J41" s="154">
        <v>6220059302</v>
      </c>
      <c r="K41" s="233">
        <v>0</v>
      </c>
      <c r="L41" s="199">
        <v>30600</v>
      </c>
      <c r="M41" s="199">
        <v>0</v>
      </c>
      <c r="N41" s="199">
        <v>0</v>
      </c>
      <c r="O41" s="199">
        <v>0</v>
      </c>
      <c r="P41" s="232">
        <f>P42</f>
        <v>0</v>
      </c>
      <c r="Q41" s="232">
        <f>Q42</f>
        <v>14200</v>
      </c>
      <c r="R41" s="232">
        <f>R42</f>
        <v>14200</v>
      </c>
      <c r="S41" s="232">
        <f>S42</f>
        <v>0</v>
      </c>
      <c r="T41" s="232">
        <f>T42</f>
        <v>0</v>
      </c>
      <c r="U41" s="150" t="s">
        <v>250</v>
      </c>
    </row>
    <row r="42" spans="1:21" ht="22.5" customHeight="1" x14ac:dyDescent="0.2">
      <c r="A42" s="186"/>
      <c r="B42" s="188"/>
      <c r="C42" s="159"/>
      <c r="D42" s="158"/>
      <c r="E42" s="158"/>
      <c r="F42" s="157" t="s">
        <v>252</v>
      </c>
      <c r="G42" s="156">
        <v>304</v>
      </c>
      <c r="H42" s="155">
        <v>3</v>
      </c>
      <c r="I42" s="155">
        <v>4</v>
      </c>
      <c r="J42" s="154">
        <v>6220059302</v>
      </c>
      <c r="K42" s="182" t="s">
        <v>262</v>
      </c>
      <c r="L42" s="181">
        <v>30600</v>
      </c>
      <c r="M42" s="181">
        <v>0</v>
      </c>
      <c r="N42" s="181">
        <v>0</v>
      </c>
      <c r="O42" s="181">
        <v>0</v>
      </c>
      <c r="P42" s="184">
        <v>0</v>
      </c>
      <c r="Q42" s="184">
        <v>14200</v>
      </c>
      <c r="R42" s="184">
        <v>14200</v>
      </c>
      <c r="S42" s="184">
        <v>0</v>
      </c>
      <c r="T42" s="184">
        <v>0</v>
      </c>
      <c r="U42" s="150" t="s">
        <v>250</v>
      </c>
    </row>
    <row r="43" spans="1:21" ht="14.25" customHeight="1" x14ac:dyDescent="0.2">
      <c r="A43" s="186"/>
      <c r="B43" s="194"/>
      <c r="C43" s="196" t="s">
        <v>51</v>
      </c>
      <c r="D43" s="196"/>
      <c r="E43" s="196"/>
      <c r="F43" s="196"/>
      <c r="G43" s="156">
        <v>310</v>
      </c>
      <c r="H43" s="175">
        <v>3</v>
      </c>
      <c r="I43" s="175">
        <v>10</v>
      </c>
      <c r="J43" s="231">
        <v>0</v>
      </c>
      <c r="K43" s="192">
        <v>0</v>
      </c>
      <c r="L43" s="181">
        <v>95400</v>
      </c>
      <c r="M43" s="181">
        <v>0</v>
      </c>
      <c r="N43" s="181">
        <v>0</v>
      </c>
      <c r="O43" s="181">
        <v>0</v>
      </c>
      <c r="P43" s="144">
        <f>P45</f>
        <v>100000</v>
      </c>
      <c r="Q43" s="144" t="e">
        <f>Q45</f>
        <v>#REF!</v>
      </c>
      <c r="R43" s="144" t="e">
        <f>R45</f>
        <v>#REF!</v>
      </c>
      <c r="S43" s="144">
        <f>S45</f>
        <v>100000</v>
      </c>
      <c r="T43" s="144">
        <f>T45</f>
        <v>100000</v>
      </c>
      <c r="U43" s="150" t="s">
        <v>250</v>
      </c>
    </row>
    <row r="44" spans="1:21" ht="54.75" customHeight="1" x14ac:dyDescent="0.2">
      <c r="A44" s="186"/>
      <c r="B44" s="194"/>
      <c r="C44" s="159"/>
      <c r="D44" s="159"/>
      <c r="E44" s="159"/>
      <c r="F44" s="230" t="s">
        <v>255</v>
      </c>
      <c r="G44" s="156"/>
      <c r="H44" s="175">
        <v>3</v>
      </c>
      <c r="I44" s="175">
        <v>10</v>
      </c>
      <c r="J44" s="163">
        <v>6200000000</v>
      </c>
      <c r="K44" s="192">
        <v>0</v>
      </c>
      <c r="L44" s="181"/>
      <c r="M44" s="181"/>
      <c r="N44" s="181"/>
      <c r="O44" s="181"/>
      <c r="P44" s="144">
        <f>P45</f>
        <v>100000</v>
      </c>
      <c r="Q44" s="144"/>
      <c r="R44" s="144"/>
      <c r="S44" s="144">
        <v>100000</v>
      </c>
      <c r="T44" s="144">
        <v>100000</v>
      </c>
      <c r="U44" s="150"/>
    </row>
    <row r="45" spans="1:21" ht="39" customHeight="1" x14ac:dyDescent="0.2">
      <c r="A45" s="186"/>
      <c r="B45" s="188"/>
      <c r="C45" s="159"/>
      <c r="D45" s="187" t="s">
        <v>292</v>
      </c>
      <c r="E45" s="187"/>
      <c r="F45" s="187"/>
      <c r="G45" s="156">
        <v>310</v>
      </c>
      <c r="H45" s="155">
        <v>3</v>
      </c>
      <c r="I45" s="155">
        <v>10</v>
      </c>
      <c r="J45" s="154">
        <v>6230000000</v>
      </c>
      <c r="K45" s="182">
        <v>0</v>
      </c>
      <c r="L45" s="181">
        <v>95400</v>
      </c>
      <c r="M45" s="181">
        <v>0</v>
      </c>
      <c r="N45" s="181">
        <v>0</v>
      </c>
      <c r="O45" s="181">
        <v>0</v>
      </c>
      <c r="P45" s="184">
        <f>P46</f>
        <v>100000</v>
      </c>
      <c r="Q45" s="184" t="e">
        <f>Q46</f>
        <v>#REF!</v>
      </c>
      <c r="R45" s="184" t="e">
        <f>R46</f>
        <v>#REF!</v>
      </c>
      <c r="S45" s="184">
        <f>S46</f>
        <v>100000</v>
      </c>
      <c r="T45" s="184">
        <f>T46</f>
        <v>100000</v>
      </c>
      <c r="U45" s="150" t="s">
        <v>250</v>
      </c>
    </row>
    <row r="46" spans="1:21" ht="34.5" customHeight="1" x14ac:dyDescent="0.2">
      <c r="A46" s="186"/>
      <c r="B46" s="188"/>
      <c r="C46" s="159"/>
      <c r="D46" s="212"/>
      <c r="E46" s="187" t="s">
        <v>291</v>
      </c>
      <c r="F46" s="187"/>
      <c r="G46" s="195">
        <v>310</v>
      </c>
      <c r="H46" s="155">
        <v>3</v>
      </c>
      <c r="I46" s="155">
        <v>10</v>
      </c>
      <c r="J46" s="154">
        <v>6230095020</v>
      </c>
      <c r="K46" s="182">
        <v>0</v>
      </c>
      <c r="L46" s="181">
        <v>95400</v>
      </c>
      <c r="M46" s="181">
        <v>0</v>
      </c>
      <c r="N46" s="181">
        <v>0</v>
      </c>
      <c r="O46" s="181">
        <v>0</v>
      </c>
      <c r="P46" s="184">
        <f>P47</f>
        <v>100000</v>
      </c>
      <c r="Q46" s="184" t="e">
        <f>#REF!+Q47</f>
        <v>#REF!</v>
      </c>
      <c r="R46" s="184" t="e">
        <f>#REF!+R47</f>
        <v>#REF!</v>
      </c>
      <c r="S46" s="184">
        <f>S47</f>
        <v>100000</v>
      </c>
      <c r="T46" s="184">
        <f>T47</f>
        <v>100000</v>
      </c>
      <c r="U46" s="150" t="s">
        <v>250</v>
      </c>
    </row>
    <row r="47" spans="1:21" ht="21.75" customHeight="1" x14ac:dyDescent="0.2">
      <c r="A47" s="186"/>
      <c r="B47" s="188"/>
      <c r="C47" s="159"/>
      <c r="D47" s="158"/>
      <c r="E47" s="212"/>
      <c r="F47" s="157" t="s">
        <v>252</v>
      </c>
      <c r="G47" s="195">
        <v>310</v>
      </c>
      <c r="H47" s="207">
        <v>3</v>
      </c>
      <c r="I47" s="207">
        <v>10</v>
      </c>
      <c r="J47" s="154">
        <v>6230095020</v>
      </c>
      <c r="K47" s="182" t="s">
        <v>262</v>
      </c>
      <c r="L47" s="191">
        <v>85000</v>
      </c>
      <c r="M47" s="181">
        <v>0</v>
      </c>
      <c r="N47" s="181">
        <v>0</v>
      </c>
      <c r="O47" s="190">
        <v>0</v>
      </c>
      <c r="P47" s="184">
        <v>100000</v>
      </c>
      <c r="Q47" s="184">
        <v>100000</v>
      </c>
      <c r="R47" s="184">
        <v>100000</v>
      </c>
      <c r="S47" s="184">
        <v>100000</v>
      </c>
      <c r="T47" s="184">
        <v>100000</v>
      </c>
      <c r="U47" s="150" t="s">
        <v>250</v>
      </c>
    </row>
    <row r="48" spans="1:21" ht="26.25" customHeight="1" x14ac:dyDescent="0.2">
      <c r="A48" s="186"/>
      <c r="B48" s="188"/>
      <c r="C48" s="229" t="s">
        <v>89</v>
      </c>
      <c r="D48" s="229"/>
      <c r="E48" s="229"/>
      <c r="F48" s="229"/>
      <c r="G48" s="176"/>
      <c r="H48" s="175">
        <v>3</v>
      </c>
      <c r="I48" s="175">
        <v>14</v>
      </c>
      <c r="J48" s="163">
        <v>0</v>
      </c>
      <c r="K48" s="192">
        <v>0</v>
      </c>
      <c r="L48" s="227"/>
      <c r="M48" s="226"/>
      <c r="N48" s="226"/>
      <c r="O48" s="225"/>
      <c r="P48" s="144">
        <f>P50</f>
        <v>10000</v>
      </c>
      <c r="Q48" s="144">
        <f>Q50</f>
        <v>0</v>
      </c>
      <c r="R48" s="144">
        <f>R50</f>
        <v>0</v>
      </c>
      <c r="S48" s="144">
        <f>S50</f>
        <v>10000</v>
      </c>
      <c r="T48" s="144">
        <f>T50</f>
        <v>10000</v>
      </c>
      <c r="U48" s="150"/>
    </row>
    <row r="49" spans="1:21" ht="44.25" customHeight="1" x14ac:dyDescent="0.2">
      <c r="A49" s="186"/>
      <c r="B49" s="188"/>
      <c r="C49" s="228"/>
      <c r="D49" s="228"/>
      <c r="E49" s="228"/>
      <c r="F49" s="164" t="s">
        <v>255</v>
      </c>
      <c r="G49" s="164"/>
      <c r="H49" s="175">
        <v>3</v>
      </c>
      <c r="I49" s="175">
        <v>14</v>
      </c>
      <c r="J49" s="163">
        <v>6200000000</v>
      </c>
      <c r="K49" s="192">
        <v>0</v>
      </c>
      <c r="L49" s="227"/>
      <c r="M49" s="226"/>
      <c r="N49" s="226"/>
      <c r="O49" s="225"/>
      <c r="P49" s="144">
        <f>P51</f>
        <v>10000</v>
      </c>
      <c r="Q49" s="144"/>
      <c r="R49" s="144"/>
      <c r="S49" s="144">
        <f>S51</f>
        <v>10000</v>
      </c>
      <c r="T49" s="144">
        <f>T51</f>
        <v>10000</v>
      </c>
      <c r="U49" s="150"/>
    </row>
    <row r="50" spans="1:21" ht="37.5" customHeight="1" x14ac:dyDescent="0.2">
      <c r="A50" s="186"/>
      <c r="B50" s="188"/>
      <c r="C50" s="210"/>
      <c r="D50" s="209"/>
      <c r="E50" s="208"/>
      <c r="F50" s="161" t="s">
        <v>290</v>
      </c>
      <c r="G50" s="156"/>
      <c r="H50" s="155">
        <v>3</v>
      </c>
      <c r="I50" s="155">
        <v>14</v>
      </c>
      <c r="J50" s="154">
        <v>6240000000</v>
      </c>
      <c r="K50" s="182">
        <v>0</v>
      </c>
      <c r="L50" s="181"/>
      <c r="M50" s="181"/>
      <c r="N50" s="181"/>
      <c r="O50" s="181"/>
      <c r="P50" s="184">
        <f>P51</f>
        <v>10000</v>
      </c>
      <c r="Q50" s="184">
        <f>Q51</f>
        <v>0</v>
      </c>
      <c r="R50" s="184">
        <f>R51</f>
        <v>0</v>
      </c>
      <c r="S50" s="184">
        <f>S51</f>
        <v>10000</v>
      </c>
      <c r="T50" s="184">
        <f>T51</f>
        <v>10000</v>
      </c>
      <c r="U50" s="150"/>
    </row>
    <row r="51" spans="1:21" ht="21.75" customHeight="1" x14ac:dyDescent="0.2">
      <c r="A51" s="186"/>
      <c r="B51" s="188"/>
      <c r="C51" s="210"/>
      <c r="D51" s="209"/>
      <c r="E51" s="208"/>
      <c r="F51" s="161" t="s">
        <v>289</v>
      </c>
      <c r="G51" s="156"/>
      <c r="H51" s="155">
        <v>3</v>
      </c>
      <c r="I51" s="155">
        <v>14</v>
      </c>
      <c r="J51" s="154">
        <v>6240020040</v>
      </c>
      <c r="K51" s="182">
        <v>0</v>
      </c>
      <c r="L51" s="181"/>
      <c r="M51" s="181"/>
      <c r="N51" s="181"/>
      <c r="O51" s="181"/>
      <c r="P51" s="184">
        <f>P52</f>
        <v>10000</v>
      </c>
      <c r="Q51" s="184">
        <f>Q52</f>
        <v>0</v>
      </c>
      <c r="R51" s="184">
        <f>R52</f>
        <v>0</v>
      </c>
      <c r="S51" s="184">
        <f>S52</f>
        <v>10000</v>
      </c>
      <c r="T51" s="184">
        <f>T52</f>
        <v>10000</v>
      </c>
      <c r="U51" s="150"/>
    </row>
    <row r="52" spans="1:21" ht="21.75" customHeight="1" x14ac:dyDescent="0.2">
      <c r="A52" s="186"/>
      <c r="B52" s="188"/>
      <c r="C52" s="210"/>
      <c r="D52" s="209"/>
      <c r="E52" s="208"/>
      <c r="F52" s="157" t="s">
        <v>288</v>
      </c>
      <c r="G52" s="156"/>
      <c r="H52" s="155">
        <v>3</v>
      </c>
      <c r="I52" s="155">
        <v>14</v>
      </c>
      <c r="J52" s="154">
        <v>6240020040</v>
      </c>
      <c r="K52" s="182">
        <v>240</v>
      </c>
      <c r="L52" s="181"/>
      <c r="M52" s="181"/>
      <c r="N52" s="181"/>
      <c r="O52" s="181"/>
      <c r="P52" s="184">
        <v>10000</v>
      </c>
      <c r="Q52" s="184"/>
      <c r="R52" s="184"/>
      <c r="S52" s="184">
        <v>10000</v>
      </c>
      <c r="T52" s="184">
        <v>10000</v>
      </c>
      <c r="U52" s="150"/>
    </row>
    <row r="53" spans="1:21" ht="14.25" customHeight="1" x14ac:dyDescent="0.2">
      <c r="A53" s="186"/>
      <c r="B53" s="214" t="s">
        <v>287</v>
      </c>
      <c r="C53" s="214"/>
      <c r="D53" s="214"/>
      <c r="E53" s="214"/>
      <c r="F53" s="214"/>
      <c r="G53" s="195">
        <v>400</v>
      </c>
      <c r="H53" s="193">
        <v>4</v>
      </c>
      <c r="I53" s="193">
        <v>0</v>
      </c>
      <c r="J53" s="163">
        <v>0</v>
      </c>
      <c r="K53" s="192">
        <v>0</v>
      </c>
      <c r="L53" s="191">
        <v>1405800</v>
      </c>
      <c r="M53" s="181">
        <v>0</v>
      </c>
      <c r="N53" s="181">
        <v>0</v>
      </c>
      <c r="O53" s="190">
        <v>0</v>
      </c>
      <c r="P53" s="144">
        <f>P54</f>
        <v>3309000</v>
      </c>
      <c r="Q53" s="144">
        <f>Q54</f>
        <v>1047000</v>
      </c>
      <c r="R53" s="144">
        <f>R54</f>
        <v>1047000</v>
      </c>
      <c r="S53" s="144">
        <f>S54</f>
        <v>2353000</v>
      </c>
      <c r="T53" s="144">
        <f>T54</f>
        <v>2407000</v>
      </c>
      <c r="U53" s="150" t="s">
        <v>250</v>
      </c>
    </row>
    <row r="54" spans="1:21" ht="14.25" customHeight="1" x14ac:dyDescent="0.2">
      <c r="A54" s="186"/>
      <c r="B54" s="194"/>
      <c r="C54" s="196" t="s">
        <v>102</v>
      </c>
      <c r="D54" s="196"/>
      <c r="E54" s="196"/>
      <c r="F54" s="196"/>
      <c r="G54" s="195">
        <v>409</v>
      </c>
      <c r="H54" s="193">
        <v>4</v>
      </c>
      <c r="I54" s="193">
        <v>9</v>
      </c>
      <c r="J54" s="163">
        <v>0</v>
      </c>
      <c r="K54" s="192">
        <v>0</v>
      </c>
      <c r="L54" s="191">
        <v>1400000</v>
      </c>
      <c r="M54" s="181">
        <v>0</v>
      </c>
      <c r="N54" s="181">
        <v>0</v>
      </c>
      <c r="O54" s="190">
        <v>0</v>
      </c>
      <c r="P54" s="144">
        <f>P55</f>
        <v>3309000</v>
      </c>
      <c r="Q54" s="144">
        <f>Q56</f>
        <v>1047000</v>
      </c>
      <c r="R54" s="144">
        <f>R56</f>
        <v>1047000</v>
      </c>
      <c r="S54" s="144">
        <f>S55</f>
        <v>2353000</v>
      </c>
      <c r="T54" s="144">
        <f>T55</f>
        <v>2407000</v>
      </c>
      <c r="U54" s="150" t="s">
        <v>250</v>
      </c>
    </row>
    <row r="55" spans="1:21" ht="45.75" customHeight="1" x14ac:dyDescent="0.2">
      <c r="A55" s="186"/>
      <c r="B55" s="194"/>
      <c r="C55" s="170" t="s">
        <v>255</v>
      </c>
      <c r="D55" s="169"/>
      <c r="E55" s="169"/>
      <c r="F55" s="168"/>
      <c r="G55" s="195"/>
      <c r="H55" s="193">
        <v>4</v>
      </c>
      <c r="I55" s="193">
        <v>9</v>
      </c>
      <c r="J55" s="163">
        <v>6200000000</v>
      </c>
      <c r="K55" s="192">
        <v>0</v>
      </c>
      <c r="L55" s="191"/>
      <c r="M55" s="181"/>
      <c r="N55" s="181"/>
      <c r="O55" s="190"/>
      <c r="P55" s="144">
        <f>P56+P59</f>
        <v>3309000</v>
      </c>
      <c r="Q55" s="144">
        <f>Q56+Q59</f>
        <v>1047000</v>
      </c>
      <c r="R55" s="144">
        <f>R56+R59</f>
        <v>1047000</v>
      </c>
      <c r="S55" s="144">
        <f>S56+S59+S61</f>
        <v>2353000</v>
      </c>
      <c r="T55" s="144">
        <f>T56+T59+T61</f>
        <v>2407000</v>
      </c>
      <c r="U55" s="150"/>
    </row>
    <row r="56" spans="1:21" ht="29.25" customHeight="1" x14ac:dyDescent="0.2">
      <c r="A56" s="186"/>
      <c r="B56" s="188"/>
      <c r="C56" s="189"/>
      <c r="D56" s="224" t="s">
        <v>286</v>
      </c>
      <c r="E56" s="223"/>
      <c r="F56" s="222"/>
      <c r="G56" s="156">
        <v>409</v>
      </c>
      <c r="H56" s="155">
        <v>4</v>
      </c>
      <c r="I56" s="155">
        <v>9</v>
      </c>
      <c r="J56" s="154">
        <v>6250000000</v>
      </c>
      <c r="K56" s="182">
        <v>0</v>
      </c>
      <c r="L56" s="181">
        <v>1400000</v>
      </c>
      <c r="M56" s="181">
        <v>0</v>
      </c>
      <c r="N56" s="181">
        <v>0</v>
      </c>
      <c r="O56" s="181">
        <v>0</v>
      </c>
      <c r="P56" s="184">
        <f>P57</f>
        <v>1309000</v>
      </c>
      <c r="Q56" s="184">
        <f>Q57</f>
        <v>1047000</v>
      </c>
      <c r="R56" s="184">
        <f>R57</f>
        <v>1047000</v>
      </c>
      <c r="S56" s="184">
        <f>S57</f>
        <v>1353000</v>
      </c>
      <c r="T56" s="184">
        <f>T57</f>
        <v>1407000</v>
      </c>
      <c r="U56" s="150" t="s">
        <v>250</v>
      </c>
    </row>
    <row r="57" spans="1:21" ht="28.5" customHeight="1" x14ac:dyDescent="0.2">
      <c r="A57" s="186"/>
      <c r="B57" s="188"/>
      <c r="C57" s="159"/>
      <c r="D57" s="158"/>
      <c r="E57" s="187" t="s">
        <v>285</v>
      </c>
      <c r="F57" s="187"/>
      <c r="G57" s="156">
        <v>409</v>
      </c>
      <c r="H57" s="155">
        <v>4</v>
      </c>
      <c r="I57" s="155">
        <v>9</v>
      </c>
      <c r="J57" s="154">
        <v>6250095280</v>
      </c>
      <c r="K57" s="182">
        <v>0</v>
      </c>
      <c r="L57" s="181">
        <v>900000</v>
      </c>
      <c r="M57" s="181">
        <v>0</v>
      </c>
      <c r="N57" s="181">
        <v>0</v>
      </c>
      <c r="O57" s="181">
        <v>0</v>
      </c>
      <c r="P57" s="184">
        <f>P58</f>
        <v>1309000</v>
      </c>
      <c r="Q57" s="184">
        <f>Q58</f>
        <v>1047000</v>
      </c>
      <c r="R57" s="184">
        <f>R58</f>
        <v>1047000</v>
      </c>
      <c r="S57" s="184">
        <f>S58</f>
        <v>1353000</v>
      </c>
      <c r="T57" s="184">
        <f>T58</f>
        <v>1407000</v>
      </c>
      <c r="U57" s="150" t="s">
        <v>250</v>
      </c>
    </row>
    <row r="58" spans="1:21" ht="21.75" customHeight="1" x14ac:dyDescent="0.2">
      <c r="A58" s="186"/>
      <c r="B58" s="188"/>
      <c r="C58" s="159"/>
      <c r="D58" s="158"/>
      <c r="E58" s="158"/>
      <c r="F58" s="157" t="s">
        <v>252</v>
      </c>
      <c r="G58" s="156">
        <v>409</v>
      </c>
      <c r="H58" s="155">
        <v>4</v>
      </c>
      <c r="I58" s="155">
        <v>9</v>
      </c>
      <c r="J58" s="154">
        <v>6250095280</v>
      </c>
      <c r="K58" s="182" t="s">
        <v>262</v>
      </c>
      <c r="L58" s="181">
        <v>900000</v>
      </c>
      <c r="M58" s="181">
        <v>0</v>
      </c>
      <c r="N58" s="181">
        <v>0</v>
      </c>
      <c r="O58" s="181">
        <v>0</v>
      </c>
      <c r="P58" s="184">
        <v>1309000</v>
      </c>
      <c r="Q58" s="184">
        <v>1047000</v>
      </c>
      <c r="R58" s="184">
        <v>1047000</v>
      </c>
      <c r="S58" s="184">
        <v>1353000</v>
      </c>
      <c r="T58" s="184">
        <v>1407000</v>
      </c>
      <c r="U58" s="150" t="s">
        <v>250</v>
      </c>
    </row>
    <row r="59" spans="1:21" ht="35.25" customHeight="1" x14ac:dyDescent="0.2">
      <c r="A59" s="186"/>
      <c r="B59" s="188"/>
      <c r="C59" s="210"/>
      <c r="D59" s="209"/>
      <c r="E59" s="209"/>
      <c r="F59" s="211" t="s">
        <v>284</v>
      </c>
      <c r="G59" s="195"/>
      <c r="H59" s="207">
        <v>4</v>
      </c>
      <c r="I59" s="207">
        <v>9</v>
      </c>
      <c r="J59" s="206" t="s">
        <v>283</v>
      </c>
      <c r="K59" s="182">
        <v>0</v>
      </c>
      <c r="L59" s="191"/>
      <c r="M59" s="181"/>
      <c r="N59" s="181"/>
      <c r="O59" s="190"/>
      <c r="P59" s="184">
        <f>P60</f>
        <v>2000000</v>
      </c>
      <c r="Q59" s="184">
        <f>Q60</f>
        <v>0</v>
      </c>
      <c r="R59" s="184">
        <f>R60</f>
        <v>0</v>
      </c>
      <c r="S59" s="184">
        <f>S60</f>
        <v>1000000</v>
      </c>
      <c r="T59" s="184">
        <f>T60</f>
        <v>1000000</v>
      </c>
      <c r="U59" s="150"/>
    </row>
    <row r="60" spans="1:21" ht="28.5" customHeight="1" x14ac:dyDescent="0.2">
      <c r="A60" s="186"/>
      <c r="B60" s="188"/>
      <c r="C60" s="210"/>
      <c r="D60" s="209"/>
      <c r="E60" s="209"/>
      <c r="F60" s="211" t="s">
        <v>252</v>
      </c>
      <c r="G60" s="195"/>
      <c r="H60" s="207">
        <v>4</v>
      </c>
      <c r="I60" s="207">
        <v>9</v>
      </c>
      <c r="J60" s="206" t="s">
        <v>283</v>
      </c>
      <c r="K60" s="182">
        <v>240</v>
      </c>
      <c r="L60" s="191"/>
      <c r="M60" s="181"/>
      <c r="N60" s="181"/>
      <c r="O60" s="190"/>
      <c r="P60" s="184">
        <v>2000000</v>
      </c>
      <c r="Q60" s="184"/>
      <c r="R60" s="184"/>
      <c r="S60" s="184">
        <v>1000000</v>
      </c>
      <c r="T60" s="184">
        <v>1000000</v>
      </c>
      <c r="U60" s="150"/>
    </row>
    <row r="61" spans="1:21" ht="28.5" customHeight="1" x14ac:dyDescent="0.2">
      <c r="A61" s="186"/>
      <c r="B61" s="188"/>
      <c r="C61" s="179" t="s">
        <v>67</v>
      </c>
      <c r="D61" s="178"/>
      <c r="E61" s="178"/>
      <c r="F61" s="177"/>
      <c r="G61" s="195"/>
      <c r="H61" s="207">
        <v>4</v>
      </c>
      <c r="I61" s="207">
        <v>12</v>
      </c>
      <c r="J61" s="163">
        <v>0</v>
      </c>
      <c r="K61" s="192">
        <v>0</v>
      </c>
      <c r="L61" s="191"/>
      <c r="M61" s="181"/>
      <c r="N61" s="181"/>
      <c r="O61" s="190"/>
      <c r="P61" s="184">
        <v>0</v>
      </c>
      <c r="Q61" s="184"/>
      <c r="R61" s="184"/>
      <c r="S61" s="184">
        <v>0</v>
      </c>
      <c r="T61" s="184">
        <v>0</v>
      </c>
      <c r="U61" s="150"/>
    </row>
    <row r="62" spans="1:21" ht="49.9" customHeight="1" x14ac:dyDescent="0.2">
      <c r="A62" s="186"/>
      <c r="B62" s="188"/>
      <c r="C62" s="170" t="s">
        <v>255</v>
      </c>
      <c r="D62" s="169"/>
      <c r="E62" s="169"/>
      <c r="F62" s="168"/>
      <c r="G62" s="195"/>
      <c r="H62" s="207">
        <v>4</v>
      </c>
      <c r="I62" s="207">
        <v>12</v>
      </c>
      <c r="J62" s="163">
        <v>6200000000</v>
      </c>
      <c r="K62" s="182">
        <v>0</v>
      </c>
      <c r="L62" s="191"/>
      <c r="M62" s="181"/>
      <c r="N62" s="181"/>
      <c r="O62" s="190"/>
      <c r="P62" s="184">
        <v>0</v>
      </c>
      <c r="Q62" s="184"/>
      <c r="R62" s="184"/>
      <c r="S62" s="184">
        <v>0</v>
      </c>
      <c r="T62" s="184">
        <v>0</v>
      </c>
      <c r="U62" s="150"/>
    </row>
    <row r="63" spans="1:21" ht="34.15" customHeight="1" x14ac:dyDescent="0.2">
      <c r="A63" s="186"/>
      <c r="B63" s="188"/>
      <c r="C63" s="210"/>
      <c r="D63" s="221" t="s">
        <v>282</v>
      </c>
      <c r="E63" s="220"/>
      <c r="F63" s="219"/>
      <c r="G63" s="195"/>
      <c r="H63" s="207">
        <v>4</v>
      </c>
      <c r="I63" s="207">
        <v>12</v>
      </c>
      <c r="J63" s="206" t="s">
        <v>281</v>
      </c>
      <c r="K63" s="182">
        <v>0</v>
      </c>
      <c r="L63" s="191"/>
      <c r="M63" s="181"/>
      <c r="N63" s="181"/>
      <c r="O63" s="190"/>
      <c r="P63" s="184">
        <v>0</v>
      </c>
      <c r="Q63" s="184"/>
      <c r="R63" s="184"/>
      <c r="S63" s="184">
        <v>0</v>
      </c>
      <c r="T63" s="184">
        <v>0</v>
      </c>
      <c r="U63" s="150"/>
    </row>
    <row r="64" spans="1:21" ht="28.5" customHeight="1" x14ac:dyDescent="0.25">
      <c r="A64" s="186"/>
      <c r="B64" s="188"/>
      <c r="C64" s="210"/>
      <c r="D64" s="218" t="s">
        <v>280</v>
      </c>
      <c r="E64" s="217"/>
      <c r="F64" s="217"/>
      <c r="G64" s="195"/>
      <c r="H64" s="207">
        <v>4</v>
      </c>
      <c r="I64" s="207">
        <v>12</v>
      </c>
      <c r="J64" s="206" t="s">
        <v>278</v>
      </c>
      <c r="K64" s="182">
        <v>0</v>
      </c>
      <c r="L64" s="191"/>
      <c r="M64" s="181"/>
      <c r="N64" s="181"/>
      <c r="O64" s="190"/>
      <c r="P64" s="184">
        <v>0</v>
      </c>
      <c r="Q64" s="184"/>
      <c r="R64" s="184"/>
      <c r="S64" s="184">
        <v>0</v>
      </c>
      <c r="T64" s="184">
        <v>0</v>
      </c>
      <c r="U64" s="150"/>
    </row>
    <row r="65" spans="1:21" ht="28.5" customHeight="1" x14ac:dyDescent="0.2">
      <c r="A65" s="186"/>
      <c r="B65" s="188"/>
      <c r="C65" s="210"/>
      <c r="D65" s="216"/>
      <c r="E65" s="216"/>
      <c r="F65" s="215" t="s">
        <v>279</v>
      </c>
      <c r="G65" s="195"/>
      <c r="H65" s="207">
        <v>4</v>
      </c>
      <c r="I65" s="207">
        <v>12</v>
      </c>
      <c r="J65" s="206" t="s">
        <v>278</v>
      </c>
      <c r="K65" s="182">
        <v>410</v>
      </c>
      <c r="L65" s="191"/>
      <c r="M65" s="181"/>
      <c r="N65" s="181"/>
      <c r="O65" s="190"/>
      <c r="P65" s="184">
        <v>0</v>
      </c>
      <c r="Q65" s="184"/>
      <c r="R65" s="184"/>
      <c r="S65" s="184">
        <v>0</v>
      </c>
      <c r="T65" s="184">
        <v>0</v>
      </c>
      <c r="U65" s="150"/>
    </row>
    <row r="66" spans="1:21" ht="14.25" customHeight="1" x14ac:dyDescent="0.2">
      <c r="A66" s="186"/>
      <c r="B66" s="214" t="s">
        <v>277</v>
      </c>
      <c r="C66" s="214"/>
      <c r="D66" s="214"/>
      <c r="E66" s="214"/>
      <c r="F66" s="214"/>
      <c r="G66" s="195">
        <v>500</v>
      </c>
      <c r="H66" s="193">
        <v>5</v>
      </c>
      <c r="I66" s="193">
        <v>0</v>
      </c>
      <c r="J66" s="163">
        <v>0</v>
      </c>
      <c r="K66" s="192">
        <v>0</v>
      </c>
      <c r="L66" s="191">
        <v>2945500</v>
      </c>
      <c r="M66" s="181">
        <v>0</v>
      </c>
      <c r="N66" s="181">
        <v>0</v>
      </c>
      <c r="O66" s="190">
        <v>0</v>
      </c>
      <c r="P66" s="144">
        <f>P67+P71</f>
        <v>3587655</v>
      </c>
      <c r="Q66" s="144">
        <f>Q67+Q71</f>
        <v>2437400</v>
      </c>
      <c r="R66" s="144">
        <f>R67+R71</f>
        <v>2437400</v>
      </c>
      <c r="S66" s="144">
        <f>S67+S71</f>
        <v>760100</v>
      </c>
      <c r="T66" s="144">
        <f>T67+T71</f>
        <v>665000</v>
      </c>
      <c r="U66" s="150" t="s">
        <v>250</v>
      </c>
    </row>
    <row r="67" spans="1:21" ht="14.25" customHeight="1" x14ac:dyDescent="0.2">
      <c r="A67" s="186"/>
      <c r="B67" s="194"/>
      <c r="C67" s="196" t="s">
        <v>88</v>
      </c>
      <c r="D67" s="196"/>
      <c r="E67" s="196"/>
      <c r="F67" s="196"/>
      <c r="G67" s="195">
        <v>501</v>
      </c>
      <c r="H67" s="193">
        <v>5</v>
      </c>
      <c r="I67" s="193">
        <v>1</v>
      </c>
      <c r="J67" s="163">
        <v>0</v>
      </c>
      <c r="K67" s="192">
        <v>0</v>
      </c>
      <c r="L67" s="191">
        <v>14200</v>
      </c>
      <c r="M67" s="181">
        <v>0</v>
      </c>
      <c r="N67" s="181">
        <v>0</v>
      </c>
      <c r="O67" s="190">
        <v>0</v>
      </c>
      <c r="P67" s="144">
        <f>P68</f>
        <v>45000</v>
      </c>
      <c r="Q67" s="144">
        <f>Q68</f>
        <v>36000</v>
      </c>
      <c r="R67" s="144">
        <f>R68</f>
        <v>36000</v>
      </c>
      <c r="S67" s="144">
        <f>S68</f>
        <v>45000</v>
      </c>
      <c r="T67" s="144">
        <f>T68</f>
        <v>45000</v>
      </c>
      <c r="U67" s="150" t="s">
        <v>250</v>
      </c>
    </row>
    <row r="68" spans="1:21" ht="21.75" customHeight="1" x14ac:dyDescent="0.2">
      <c r="A68" s="186"/>
      <c r="B68" s="188"/>
      <c r="C68" s="189"/>
      <c r="D68" s="187" t="s">
        <v>276</v>
      </c>
      <c r="E68" s="187"/>
      <c r="F68" s="187"/>
      <c r="G68" s="195">
        <v>501</v>
      </c>
      <c r="H68" s="207">
        <v>5</v>
      </c>
      <c r="I68" s="207">
        <v>1</v>
      </c>
      <c r="J68" s="213">
        <v>7700000000</v>
      </c>
      <c r="K68" s="182">
        <v>0</v>
      </c>
      <c r="L68" s="191">
        <v>14200</v>
      </c>
      <c r="M68" s="181">
        <v>0</v>
      </c>
      <c r="N68" s="181">
        <v>0</v>
      </c>
      <c r="O68" s="190">
        <v>0</v>
      </c>
      <c r="P68" s="184">
        <f>P69</f>
        <v>45000</v>
      </c>
      <c r="Q68" s="184">
        <f>Q69</f>
        <v>36000</v>
      </c>
      <c r="R68" s="184">
        <f>R69</f>
        <v>36000</v>
      </c>
      <c r="S68" s="184">
        <f>S69</f>
        <v>45000</v>
      </c>
      <c r="T68" s="184">
        <f>T69</f>
        <v>45000</v>
      </c>
      <c r="U68" s="150" t="s">
        <v>250</v>
      </c>
    </row>
    <row r="69" spans="1:21" ht="39.75" customHeight="1" x14ac:dyDescent="0.2">
      <c r="A69" s="186"/>
      <c r="B69" s="188"/>
      <c r="C69" s="159"/>
      <c r="D69" s="212"/>
      <c r="E69" s="187" t="s">
        <v>275</v>
      </c>
      <c r="F69" s="187"/>
      <c r="G69" s="195">
        <v>501</v>
      </c>
      <c r="H69" s="207">
        <v>5</v>
      </c>
      <c r="I69" s="207">
        <v>1</v>
      </c>
      <c r="J69" s="213">
        <v>7700090140</v>
      </c>
      <c r="K69" s="182">
        <v>0</v>
      </c>
      <c r="L69" s="191">
        <v>14200</v>
      </c>
      <c r="M69" s="181">
        <v>0</v>
      </c>
      <c r="N69" s="181">
        <v>0</v>
      </c>
      <c r="O69" s="190">
        <v>0</v>
      </c>
      <c r="P69" s="184">
        <f>P70</f>
        <v>45000</v>
      </c>
      <c r="Q69" s="184">
        <f>Q70</f>
        <v>36000</v>
      </c>
      <c r="R69" s="184">
        <f>R70</f>
        <v>36000</v>
      </c>
      <c r="S69" s="184">
        <f>S70</f>
        <v>45000</v>
      </c>
      <c r="T69" s="184">
        <f>T70</f>
        <v>45000</v>
      </c>
      <c r="U69" s="150" t="s">
        <v>250</v>
      </c>
    </row>
    <row r="70" spans="1:21" ht="21.75" customHeight="1" x14ac:dyDescent="0.2">
      <c r="A70" s="186"/>
      <c r="B70" s="188"/>
      <c r="C70" s="159"/>
      <c r="D70" s="158"/>
      <c r="E70" s="212"/>
      <c r="F70" s="157" t="s">
        <v>252</v>
      </c>
      <c r="G70" s="195">
        <v>501</v>
      </c>
      <c r="H70" s="207">
        <v>5</v>
      </c>
      <c r="I70" s="207">
        <v>1</v>
      </c>
      <c r="J70" s="213">
        <v>7700090140</v>
      </c>
      <c r="K70" s="182" t="s">
        <v>262</v>
      </c>
      <c r="L70" s="191">
        <v>14200</v>
      </c>
      <c r="M70" s="181">
        <v>0</v>
      </c>
      <c r="N70" s="181">
        <v>0</v>
      </c>
      <c r="O70" s="190">
        <v>0</v>
      </c>
      <c r="P70" s="184">
        <v>45000</v>
      </c>
      <c r="Q70" s="184">
        <v>36000</v>
      </c>
      <c r="R70" s="184">
        <v>36000</v>
      </c>
      <c r="S70" s="184">
        <v>45000</v>
      </c>
      <c r="T70" s="184">
        <v>45000</v>
      </c>
      <c r="U70" s="150" t="s">
        <v>250</v>
      </c>
    </row>
    <row r="71" spans="1:21" ht="14.25" customHeight="1" x14ac:dyDescent="0.2">
      <c r="A71" s="186"/>
      <c r="B71" s="194"/>
      <c r="C71" s="196" t="s">
        <v>55</v>
      </c>
      <c r="D71" s="196"/>
      <c r="E71" s="196"/>
      <c r="F71" s="196"/>
      <c r="G71" s="195">
        <v>503</v>
      </c>
      <c r="H71" s="193">
        <v>5</v>
      </c>
      <c r="I71" s="193">
        <v>3</v>
      </c>
      <c r="J71" s="163">
        <v>0</v>
      </c>
      <c r="K71" s="192">
        <v>0</v>
      </c>
      <c r="L71" s="191">
        <v>2861300</v>
      </c>
      <c r="M71" s="181">
        <v>0</v>
      </c>
      <c r="N71" s="181">
        <v>0</v>
      </c>
      <c r="O71" s="190">
        <v>0</v>
      </c>
      <c r="P71" s="144">
        <f>P72+P78</f>
        <v>3542655</v>
      </c>
      <c r="Q71" s="144">
        <f>Q73</f>
        <v>2401400</v>
      </c>
      <c r="R71" s="144">
        <f>R73</f>
        <v>2401400</v>
      </c>
      <c r="S71" s="144">
        <f>S72</f>
        <v>715100</v>
      </c>
      <c r="T71" s="144">
        <f>T72</f>
        <v>620000</v>
      </c>
      <c r="U71" s="150" t="s">
        <v>250</v>
      </c>
    </row>
    <row r="72" spans="1:21" ht="51.75" customHeight="1" x14ac:dyDescent="0.2">
      <c r="A72" s="186"/>
      <c r="B72" s="194"/>
      <c r="C72" s="189"/>
      <c r="D72" s="170" t="s">
        <v>255</v>
      </c>
      <c r="E72" s="169"/>
      <c r="F72" s="168"/>
      <c r="G72" s="195"/>
      <c r="H72" s="193">
        <v>5</v>
      </c>
      <c r="I72" s="193">
        <v>3</v>
      </c>
      <c r="J72" s="163">
        <v>6200000000</v>
      </c>
      <c r="K72" s="192">
        <v>0</v>
      </c>
      <c r="L72" s="191"/>
      <c r="M72" s="181"/>
      <c r="N72" s="181"/>
      <c r="O72" s="190"/>
      <c r="P72" s="144">
        <f>P74+P76</f>
        <v>2441191</v>
      </c>
      <c r="Q72" s="144">
        <f>Q73</f>
        <v>2401400</v>
      </c>
      <c r="R72" s="144">
        <f>R73</f>
        <v>2401400</v>
      </c>
      <c r="S72" s="144">
        <f>S73</f>
        <v>715100</v>
      </c>
      <c r="T72" s="144">
        <f>T73</f>
        <v>620000</v>
      </c>
      <c r="U72" s="150"/>
    </row>
    <row r="73" spans="1:21" ht="27" customHeight="1" x14ac:dyDescent="0.2">
      <c r="A73" s="186"/>
      <c r="B73" s="188"/>
      <c r="C73" s="189"/>
      <c r="D73" s="187" t="s">
        <v>274</v>
      </c>
      <c r="E73" s="187"/>
      <c r="F73" s="187"/>
      <c r="G73" s="156">
        <v>503</v>
      </c>
      <c r="H73" s="155">
        <v>5</v>
      </c>
      <c r="I73" s="155">
        <v>3</v>
      </c>
      <c r="J73" s="154">
        <v>6260000000</v>
      </c>
      <c r="K73" s="182">
        <v>0</v>
      </c>
      <c r="L73" s="181">
        <v>2861300</v>
      </c>
      <c r="M73" s="181">
        <v>0</v>
      </c>
      <c r="N73" s="181">
        <v>0</v>
      </c>
      <c r="O73" s="181">
        <v>0</v>
      </c>
      <c r="P73" s="184">
        <f>P74+P76</f>
        <v>2441191</v>
      </c>
      <c r="Q73" s="184">
        <f>Q74</f>
        <v>2401400</v>
      </c>
      <c r="R73" s="184">
        <f>R74</f>
        <v>2401400</v>
      </c>
      <c r="S73" s="184">
        <f>S74</f>
        <v>715100</v>
      </c>
      <c r="T73" s="184">
        <f>T74</f>
        <v>620000</v>
      </c>
      <c r="U73" s="150" t="s">
        <v>250</v>
      </c>
    </row>
    <row r="74" spans="1:21" ht="30" customHeight="1" x14ac:dyDescent="0.2">
      <c r="A74" s="186"/>
      <c r="B74" s="188"/>
      <c r="C74" s="159"/>
      <c r="D74" s="158"/>
      <c r="E74" s="187" t="s">
        <v>273</v>
      </c>
      <c r="F74" s="187"/>
      <c r="G74" s="156">
        <v>503</v>
      </c>
      <c r="H74" s="155">
        <v>5</v>
      </c>
      <c r="I74" s="155">
        <v>3</v>
      </c>
      <c r="J74" s="154">
        <v>6260095310</v>
      </c>
      <c r="K74" s="182">
        <v>0</v>
      </c>
      <c r="L74" s="181">
        <v>2861300</v>
      </c>
      <c r="M74" s="181">
        <v>0</v>
      </c>
      <c r="N74" s="181">
        <v>0</v>
      </c>
      <c r="O74" s="181">
        <v>0</v>
      </c>
      <c r="P74" s="184">
        <f>P75</f>
        <v>1215030</v>
      </c>
      <c r="Q74" s="184">
        <f>Q75</f>
        <v>2401400</v>
      </c>
      <c r="R74" s="184">
        <f>R75</f>
        <v>2401400</v>
      </c>
      <c r="S74" s="184">
        <f>S75</f>
        <v>715100</v>
      </c>
      <c r="T74" s="184">
        <f>T75</f>
        <v>620000</v>
      </c>
      <c r="U74" s="150" t="s">
        <v>250</v>
      </c>
    </row>
    <row r="75" spans="1:21" ht="21.75" customHeight="1" x14ac:dyDescent="0.2">
      <c r="A75" s="186"/>
      <c r="B75" s="188"/>
      <c r="C75" s="159"/>
      <c r="D75" s="158"/>
      <c r="E75" s="212"/>
      <c r="F75" s="157" t="s">
        <v>252</v>
      </c>
      <c r="G75" s="195">
        <v>503</v>
      </c>
      <c r="H75" s="207">
        <v>5</v>
      </c>
      <c r="I75" s="207">
        <v>3</v>
      </c>
      <c r="J75" s="180">
        <v>6260095310</v>
      </c>
      <c r="K75" s="182" t="s">
        <v>262</v>
      </c>
      <c r="L75" s="191">
        <v>2861300</v>
      </c>
      <c r="M75" s="181">
        <v>0</v>
      </c>
      <c r="N75" s="181">
        <v>0</v>
      </c>
      <c r="O75" s="190">
        <v>0</v>
      </c>
      <c r="P75" s="184">
        <v>1215030</v>
      </c>
      <c r="Q75" s="184">
        <v>2401400</v>
      </c>
      <c r="R75" s="184">
        <v>2401400</v>
      </c>
      <c r="S75" s="184">
        <v>715100</v>
      </c>
      <c r="T75" s="184">
        <v>620000</v>
      </c>
      <c r="U75" s="150" t="s">
        <v>250</v>
      </c>
    </row>
    <row r="76" spans="1:21" ht="40.15" customHeight="1" x14ac:dyDescent="0.2">
      <c r="A76" s="186"/>
      <c r="B76" s="188"/>
      <c r="C76" s="210"/>
      <c r="D76" s="209"/>
      <c r="E76" s="208"/>
      <c r="F76" s="211" t="s">
        <v>272</v>
      </c>
      <c r="G76" s="195"/>
      <c r="H76" s="207">
        <v>5</v>
      </c>
      <c r="I76" s="207">
        <v>3</v>
      </c>
      <c r="J76" s="206" t="s">
        <v>271</v>
      </c>
      <c r="K76" s="182">
        <v>0</v>
      </c>
      <c r="L76" s="191"/>
      <c r="M76" s="181"/>
      <c r="N76" s="181"/>
      <c r="O76" s="190"/>
      <c r="P76" s="184">
        <f>P77</f>
        <v>1226161</v>
      </c>
      <c r="Q76" s="184">
        <f>Q77</f>
        <v>0</v>
      </c>
      <c r="R76" s="184">
        <f>R77</f>
        <v>0</v>
      </c>
      <c r="S76" s="184">
        <f>S77</f>
        <v>0</v>
      </c>
      <c r="T76" s="184">
        <f>T77</f>
        <v>0</v>
      </c>
      <c r="U76" s="150"/>
    </row>
    <row r="77" spans="1:21" ht="27" customHeight="1" x14ac:dyDescent="0.2">
      <c r="A77" s="186"/>
      <c r="B77" s="188"/>
      <c r="C77" s="210"/>
      <c r="D77" s="209"/>
      <c r="E77" s="208"/>
      <c r="F77" s="211" t="s">
        <v>252</v>
      </c>
      <c r="G77" s="195"/>
      <c r="H77" s="207">
        <v>5</v>
      </c>
      <c r="I77" s="207">
        <v>3</v>
      </c>
      <c r="J77" s="206" t="s">
        <v>271</v>
      </c>
      <c r="K77" s="182">
        <v>240</v>
      </c>
      <c r="L77" s="191"/>
      <c r="M77" s="181"/>
      <c r="N77" s="181"/>
      <c r="O77" s="190"/>
      <c r="P77" s="184">
        <v>1226161</v>
      </c>
      <c r="Q77" s="184"/>
      <c r="R77" s="184"/>
      <c r="S77" s="184">
        <v>0</v>
      </c>
      <c r="T77" s="184">
        <v>0</v>
      </c>
      <c r="U77" s="150"/>
    </row>
    <row r="78" spans="1:21" ht="18" customHeight="1" x14ac:dyDescent="0.2">
      <c r="A78" s="186"/>
      <c r="B78" s="188"/>
      <c r="C78" s="210"/>
      <c r="D78" s="209"/>
      <c r="E78" s="208"/>
      <c r="F78" s="211" t="s">
        <v>270</v>
      </c>
      <c r="G78" s="195"/>
      <c r="H78" s="207">
        <v>5</v>
      </c>
      <c r="I78" s="207">
        <v>3</v>
      </c>
      <c r="J78" s="206" t="s">
        <v>269</v>
      </c>
      <c r="K78" s="182">
        <v>0</v>
      </c>
      <c r="L78" s="191"/>
      <c r="M78" s="181"/>
      <c r="N78" s="181"/>
      <c r="O78" s="190"/>
      <c r="P78" s="184">
        <f>P80</f>
        <v>1101464</v>
      </c>
      <c r="Q78" s="184"/>
      <c r="R78" s="184"/>
      <c r="S78" s="184">
        <v>0</v>
      </c>
      <c r="T78" s="184">
        <v>0</v>
      </c>
      <c r="U78" s="150"/>
    </row>
    <row r="79" spans="1:21" ht="18" customHeight="1" x14ac:dyDescent="0.2">
      <c r="A79" s="186"/>
      <c r="B79" s="188"/>
      <c r="C79" s="210"/>
      <c r="D79" s="209"/>
      <c r="E79" s="208"/>
      <c r="F79" s="211" t="s">
        <v>268</v>
      </c>
      <c r="G79" s="195"/>
      <c r="H79" s="207">
        <v>5</v>
      </c>
      <c r="I79" s="207">
        <v>3</v>
      </c>
      <c r="J79" s="206" t="s">
        <v>267</v>
      </c>
      <c r="K79" s="182">
        <v>0</v>
      </c>
      <c r="L79" s="191"/>
      <c r="M79" s="181"/>
      <c r="N79" s="181"/>
      <c r="O79" s="190"/>
      <c r="P79" s="184">
        <f>P80</f>
        <v>1101464</v>
      </c>
      <c r="Q79" s="184"/>
      <c r="R79" s="184"/>
      <c r="S79" s="151">
        <v>0</v>
      </c>
      <c r="T79" s="151">
        <v>0</v>
      </c>
      <c r="U79" s="150"/>
    </row>
    <row r="80" spans="1:21" ht="27" customHeight="1" x14ac:dyDescent="0.2">
      <c r="A80" s="186"/>
      <c r="B80" s="188"/>
      <c r="C80" s="210"/>
      <c r="D80" s="209"/>
      <c r="E80" s="208"/>
      <c r="F80" s="157" t="s">
        <v>252</v>
      </c>
      <c r="G80" s="195"/>
      <c r="H80" s="207">
        <v>5</v>
      </c>
      <c r="I80" s="207">
        <v>3</v>
      </c>
      <c r="J80" s="206" t="s">
        <v>267</v>
      </c>
      <c r="K80" s="182">
        <v>240</v>
      </c>
      <c r="L80" s="191"/>
      <c r="M80" s="181"/>
      <c r="N80" s="181"/>
      <c r="O80" s="190"/>
      <c r="P80" s="184">
        <v>1101464</v>
      </c>
      <c r="Q80" s="184"/>
      <c r="R80" s="184"/>
      <c r="S80" s="151">
        <v>0</v>
      </c>
      <c r="T80" s="151">
        <v>0</v>
      </c>
      <c r="U80" s="150"/>
    </row>
    <row r="81" spans="1:21" ht="14.25" customHeight="1" x14ac:dyDescent="0.2">
      <c r="A81" s="186"/>
      <c r="B81" s="205" t="s">
        <v>266</v>
      </c>
      <c r="C81" s="205"/>
      <c r="D81" s="205"/>
      <c r="E81" s="205"/>
      <c r="F81" s="205"/>
      <c r="G81" s="204">
        <v>800</v>
      </c>
      <c r="H81" s="203">
        <v>8</v>
      </c>
      <c r="I81" s="203">
        <v>0</v>
      </c>
      <c r="J81" s="202">
        <v>0</v>
      </c>
      <c r="K81" s="201">
        <v>0</v>
      </c>
      <c r="L81" s="200">
        <v>3431800</v>
      </c>
      <c r="M81" s="199">
        <v>0</v>
      </c>
      <c r="N81" s="199">
        <v>0</v>
      </c>
      <c r="O81" s="198">
        <v>0</v>
      </c>
      <c r="P81" s="197">
        <f>P82</f>
        <v>8496279</v>
      </c>
      <c r="Q81" s="197">
        <f>Q82</f>
        <v>5154000</v>
      </c>
      <c r="R81" s="197">
        <f>R82</f>
        <v>5154000</v>
      </c>
      <c r="S81" s="197">
        <f>S82</f>
        <v>4899400</v>
      </c>
      <c r="T81" s="197">
        <f>T82</f>
        <v>5061500</v>
      </c>
      <c r="U81" s="150" t="s">
        <v>250</v>
      </c>
    </row>
    <row r="82" spans="1:21" ht="14.25" customHeight="1" x14ac:dyDescent="0.2">
      <c r="A82" s="186"/>
      <c r="B82" s="194"/>
      <c r="C82" s="196" t="s">
        <v>58</v>
      </c>
      <c r="D82" s="196"/>
      <c r="E82" s="196"/>
      <c r="F82" s="196"/>
      <c r="G82" s="195">
        <v>801</v>
      </c>
      <c r="H82" s="193">
        <v>8</v>
      </c>
      <c r="I82" s="193">
        <v>1</v>
      </c>
      <c r="J82" s="163">
        <v>0</v>
      </c>
      <c r="K82" s="192">
        <v>0</v>
      </c>
      <c r="L82" s="191">
        <v>3431800</v>
      </c>
      <c r="M82" s="181">
        <v>0</v>
      </c>
      <c r="N82" s="181">
        <v>0</v>
      </c>
      <c r="O82" s="190">
        <v>0</v>
      </c>
      <c r="P82" s="144">
        <f>P84</f>
        <v>8496279</v>
      </c>
      <c r="Q82" s="144">
        <f>Q84</f>
        <v>5154000</v>
      </c>
      <c r="R82" s="144">
        <f>R84</f>
        <v>5154000</v>
      </c>
      <c r="S82" s="144">
        <f>S84</f>
        <v>4899400</v>
      </c>
      <c r="T82" s="144">
        <f>T84</f>
        <v>5061500</v>
      </c>
      <c r="U82" s="150" t="s">
        <v>250</v>
      </c>
    </row>
    <row r="83" spans="1:21" ht="56.25" customHeight="1" x14ac:dyDescent="0.2">
      <c r="A83" s="186"/>
      <c r="B83" s="194"/>
      <c r="C83" s="189"/>
      <c r="D83" s="159"/>
      <c r="E83" s="159"/>
      <c r="F83" s="164" t="s">
        <v>255</v>
      </c>
      <c r="G83" s="164"/>
      <c r="H83" s="193">
        <v>8</v>
      </c>
      <c r="I83" s="193">
        <v>1</v>
      </c>
      <c r="J83" s="163">
        <v>6200000000</v>
      </c>
      <c r="K83" s="192">
        <v>0</v>
      </c>
      <c r="L83" s="191"/>
      <c r="M83" s="181"/>
      <c r="N83" s="181"/>
      <c r="O83" s="190"/>
      <c r="P83" s="144">
        <f>P84</f>
        <v>8496279</v>
      </c>
      <c r="Q83" s="144">
        <f>Q84</f>
        <v>5154000</v>
      </c>
      <c r="R83" s="144">
        <f>R84</f>
        <v>5154000</v>
      </c>
      <c r="S83" s="144">
        <f>S84</f>
        <v>4899400</v>
      </c>
      <c r="T83" s="144">
        <f>T84</f>
        <v>5061500</v>
      </c>
      <c r="U83" s="150"/>
    </row>
    <row r="84" spans="1:21" ht="29.25" customHeight="1" x14ac:dyDescent="0.2">
      <c r="A84" s="186"/>
      <c r="B84" s="188"/>
      <c r="C84" s="189"/>
      <c r="D84" s="187" t="s">
        <v>265</v>
      </c>
      <c r="E84" s="187"/>
      <c r="F84" s="187"/>
      <c r="G84" s="156">
        <v>801</v>
      </c>
      <c r="H84" s="155">
        <v>8</v>
      </c>
      <c r="I84" s="155">
        <v>1</v>
      </c>
      <c r="J84" s="154">
        <v>6270000000</v>
      </c>
      <c r="K84" s="182">
        <v>0</v>
      </c>
      <c r="L84" s="181">
        <v>606000</v>
      </c>
      <c r="M84" s="181">
        <v>0</v>
      </c>
      <c r="N84" s="181">
        <v>0</v>
      </c>
      <c r="O84" s="181">
        <v>0</v>
      </c>
      <c r="P84" s="184">
        <f>P85+P87+P89+P91+P93</f>
        <v>8496279</v>
      </c>
      <c r="Q84" s="184">
        <f>Q87+Q90</f>
        <v>5154000</v>
      </c>
      <c r="R84" s="184">
        <f>R87+R90</f>
        <v>5154000</v>
      </c>
      <c r="S84" s="184">
        <f>S87+S90+S93</f>
        <v>4899400</v>
      </c>
      <c r="T84" s="184">
        <f>T87+T90</f>
        <v>5061500</v>
      </c>
      <c r="U84" s="150" t="s">
        <v>250</v>
      </c>
    </row>
    <row r="85" spans="1:21" ht="17.45" customHeight="1" x14ac:dyDescent="0.2">
      <c r="A85" s="186"/>
      <c r="B85" s="188"/>
      <c r="C85" s="189"/>
      <c r="D85" s="158"/>
      <c r="E85" s="158"/>
      <c r="F85" s="158" t="s">
        <v>264</v>
      </c>
      <c r="G85" s="156"/>
      <c r="H85" s="155">
        <v>8</v>
      </c>
      <c r="I85" s="155">
        <v>1</v>
      </c>
      <c r="J85" s="154">
        <v>6270095110</v>
      </c>
      <c r="K85" s="182">
        <v>0</v>
      </c>
      <c r="L85" s="181"/>
      <c r="M85" s="181"/>
      <c r="N85" s="181"/>
      <c r="O85" s="181"/>
      <c r="P85" s="184">
        <v>100000</v>
      </c>
      <c r="Q85" s="184"/>
      <c r="R85" s="184"/>
      <c r="S85" s="151">
        <v>0</v>
      </c>
      <c r="T85" s="151">
        <v>0</v>
      </c>
      <c r="U85" s="150"/>
    </row>
    <row r="86" spans="1:21" ht="21.6" customHeight="1" x14ac:dyDescent="0.2">
      <c r="A86" s="186"/>
      <c r="B86" s="188"/>
      <c r="C86" s="189"/>
      <c r="D86" s="158"/>
      <c r="E86" s="158"/>
      <c r="F86" s="157" t="s">
        <v>252</v>
      </c>
      <c r="G86" s="156"/>
      <c r="H86" s="155">
        <v>8</v>
      </c>
      <c r="I86" s="155">
        <v>1</v>
      </c>
      <c r="J86" s="154">
        <v>6270095110</v>
      </c>
      <c r="K86" s="182">
        <v>240</v>
      </c>
      <c r="L86" s="181"/>
      <c r="M86" s="181"/>
      <c r="N86" s="181"/>
      <c r="O86" s="181"/>
      <c r="P86" s="184">
        <v>100000</v>
      </c>
      <c r="Q86" s="184"/>
      <c r="R86" s="184"/>
      <c r="S86" s="151">
        <v>0</v>
      </c>
      <c r="T86" s="151">
        <v>0</v>
      </c>
      <c r="U86" s="150"/>
    </row>
    <row r="87" spans="1:21" ht="28.9" customHeight="1" x14ac:dyDescent="0.2">
      <c r="A87" s="186"/>
      <c r="B87" s="188"/>
      <c r="C87" s="159"/>
      <c r="D87" s="158"/>
      <c r="E87" s="187" t="s">
        <v>263</v>
      </c>
      <c r="F87" s="187"/>
      <c r="G87" s="156">
        <v>801</v>
      </c>
      <c r="H87" s="155">
        <v>8</v>
      </c>
      <c r="I87" s="155">
        <v>1</v>
      </c>
      <c r="J87" s="154">
        <v>6270095220</v>
      </c>
      <c r="K87" s="182">
        <v>0</v>
      </c>
      <c r="L87" s="181">
        <v>606000</v>
      </c>
      <c r="M87" s="181">
        <v>0</v>
      </c>
      <c r="N87" s="181">
        <v>0</v>
      </c>
      <c r="O87" s="181">
        <v>0</v>
      </c>
      <c r="P87" s="184">
        <f>P88</f>
        <v>681942</v>
      </c>
      <c r="Q87" s="184">
        <f>Q88</f>
        <v>900000</v>
      </c>
      <c r="R87" s="184">
        <f>R88</f>
        <v>900000</v>
      </c>
      <c r="S87" s="184">
        <f>S88</f>
        <v>337300</v>
      </c>
      <c r="T87" s="184">
        <f>T88</f>
        <v>499400</v>
      </c>
      <c r="U87" s="150" t="s">
        <v>250</v>
      </c>
    </row>
    <row r="88" spans="1:21" ht="29.25" customHeight="1" x14ac:dyDescent="0.2">
      <c r="A88" s="186"/>
      <c r="B88" s="185"/>
      <c r="C88" s="183"/>
      <c r="D88" s="158"/>
      <c r="E88" s="158"/>
      <c r="F88" s="158" t="s">
        <v>252</v>
      </c>
      <c r="G88" s="156"/>
      <c r="H88" s="155">
        <v>8</v>
      </c>
      <c r="I88" s="155">
        <v>1</v>
      </c>
      <c r="J88" s="154">
        <v>6270095220</v>
      </c>
      <c r="K88" s="182" t="s">
        <v>262</v>
      </c>
      <c r="L88" s="181">
        <v>606000</v>
      </c>
      <c r="M88" s="181">
        <v>0</v>
      </c>
      <c r="N88" s="181">
        <v>0</v>
      </c>
      <c r="O88" s="181">
        <v>0</v>
      </c>
      <c r="P88" s="184">
        <v>681942</v>
      </c>
      <c r="Q88" s="184">
        <v>900000</v>
      </c>
      <c r="R88" s="184">
        <v>900000</v>
      </c>
      <c r="S88" s="184">
        <v>337300</v>
      </c>
      <c r="T88" s="184">
        <v>499400</v>
      </c>
      <c r="U88" s="150"/>
    </row>
    <row r="89" spans="1:21" ht="41.45" customHeight="1" x14ac:dyDescent="0.2">
      <c r="A89" s="160"/>
      <c r="B89" s="159"/>
      <c r="C89" s="183"/>
      <c r="D89" s="158"/>
      <c r="E89" s="158"/>
      <c r="F89" s="158" t="s">
        <v>261</v>
      </c>
      <c r="G89" s="156"/>
      <c r="H89" s="155">
        <v>8</v>
      </c>
      <c r="I89" s="155">
        <v>1</v>
      </c>
      <c r="J89" s="154">
        <v>6270075080</v>
      </c>
      <c r="K89" s="182">
        <v>0</v>
      </c>
      <c r="L89" s="181"/>
      <c r="M89" s="181"/>
      <c r="N89" s="181"/>
      <c r="O89" s="181"/>
      <c r="P89" s="151">
        <f>P90</f>
        <v>3424400</v>
      </c>
      <c r="Q89" s="151">
        <f>Q90</f>
        <v>4254000</v>
      </c>
      <c r="R89" s="151">
        <f>R90</f>
        <v>4254000</v>
      </c>
      <c r="S89" s="151">
        <f>S90</f>
        <v>4562100</v>
      </c>
      <c r="T89" s="151">
        <f>T90</f>
        <v>4562100</v>
      </c>
      <c r="U89" s="150"/>
    </row>
    <row r="90" spans="1:21" ht="17.45" customHeight="1" x14ac:dyDescent="0.2">
      <c r="A90" s="160"/>
      <c r="B90" s="159"/>
      <c r="C90" s="159"/>
      <c r="D90" s="158"/>
      <c r="E90" s="158"/>
      <c r="F90" s="161" t="s">
        <v>234</v>
      </c>
      <c r="G90" s="156">
        <v>801</v>
      </c>
      <c r="H90" s="155">
        <v>8</v>
      </c>
      <c r="I90" s="155">
        <v>1</v>
      </c>
      <c r="J90" s="154">
        <v>6270075080</v>
      </c>
      <c r="K90" s="152">
        <v>540</v>
      </c>
      <c r="L90" s="152"/>
      <c r="M90" s="152"/>
      <c r="N90" s="152"/>
      <c r="O90" s="152"/>
      <c r="P90" s="151">
        <v>3424400</v>
      </c>
      <c r="Q90" s="151">
        <v>4254000</v>
      </c>
      <c r="R90" s="151">
        <v>4254000</v>
      </c>
      <c r="S90" s="151">
        <v>4562100</v>
      </c>
      <c r="T90" s="151">
        <v>4562100</v>
      </c>
      <c r="U90" s="150" t="s">
        <v>250</v>
      </c>
    </row>
    <row r="91" spans="1:21" ht="24" customHeight="1" x14ac:dyDescent="0.2">
      <c r="A91" s="160"/>
      <c r="B91" s="159"/>
      <c r="C91" s="159"/>
      <c r="D91" s="158"/>
      <c r="E91" s="158"/>
      <c r="F91" s="161" t="s">
        <v>260</v>
      </c>
      <c r="G91" s="156"/>
      <c r="H91" s="155">
        <v>8</v>
      </c>
      <c r="I91" s="155">
        <v>1</v>
      </c>
      <c r="J91" s="154">
        <v>6270097030</v>
      </c>
      <c r="K91" s="153">
        <v>0</v>
      </c>
      <c r="L91" s="152"/>
      <c r="M91" s="152"/>
      <c r="N91" s="152"/>
      <c r="O91" s="152"/>
      <c r="P91" s="151">
        <v>737700</v>
      </c>
      <c r="Q91" s="151"/>
      <c r="R91" s="151"/>
      <c r="S91" s="151">
        <v>0</v>
      </c>
      <c r="T91" s="151">
        <v>0</v>
      </c>
      <c r="U91" s="150"/>
    </row>
    <row r="92" spans="1:21" ht="17.45" customHeight="1" x14ac:dyDescent="0.2">
      <c r="A92" s="160"/>
      <c r="B92" s="159"/>
      <c r="C92" s="159"/>
      <c r="D92" s="158"/>
      <c r="E92" s="158"/>
      <c r="F92" s="161" t="s">
        <v>234</v>
      </c>
      <c r="G92" s="156"/>
      <c r="H92" s="155">
        <v>8</v>
      </c>
      <c r="I92" s="155">
        <v>1</v>
      </c>
      <c r="J92" s="154">
        <v>6270097030</v>
      </c>
      <c r="K92" s="153">
        <v>0</v>
      </c>
      <c r="L92" s="152"/>
      <c r="M92" s="152"/>
      <c r="N92" s="152"/>
      <c r="O92" s="152"/>
      <c r="P92" s="151">
        <v>737700</v>
      </c>
      <c r="Q92" s="151"/>
      <c r="R92" s="151"/>
      <c r="S92" s="151">
        <v>0</v>
      </c>
      <c r="T92" s="151">
        <v>0</v>
      </c>
      <c r="U92" s="150"/>
    </row>
    <row r="93" spans="1:21" ht="17.45" customHeight="1" x14ac:dyDescent="0.2">
      <c r="A93" s="160"/>
      <c r="B93" s="159"/>
      <c r="C93" s="159"/>
      <c r="D93" s="158"/>
      <c r="E93" s="158"/>
      <c r="F93" s="161" t="s">
        <v>259</v>
      </c>
      <c r="G93" s="156"/>
      <c r="H93" s="155">
        <v>8</v>
      </c>
      <c r="I93" s="155">
        <v>1</v>
      </c>
      <c r="J93" s="180" t="s">
        <v>258</v>
      </c>
      <c r="K93" s="153">
        <v>0</v>
      </c>
      <c r="L93" s="152"/>
      <c r="M93" s="152"/>
      <c r="N93" s="152"/>
      <c r="O93" s="152"/>
      <c r="P93" s="151">
        <f>P94</f>
        <v>3552237</v>
      </c>
      <c r="Q93" s="151"/>
      <c r="R93" s="151"/>
      <c r="S93" s="151">
        <v>0</v>
      </c>
      <c r="T93" s="151">
        <v>0</v>
      </c>
      <c r="U93" s="150"/>
    </row>
    <row r="94" spans="1:21" ht="25.15" customHeight="1" x14ac:dyDescent="0.2">
      <c r="A94" s="160"/>
      <c r="B94" s="159"/>
      <c r="C94" s="159"/>
      <c r="D94" s="158"/>
      <c r="E94" s="158"/>
      <c r="F94" s="158" t="s">
        <v>252</v>
      </c>
      <c r="G94" s="156"/>
      <c r="H94" s="155">
        <v>8</v>
      </c>
      <c r="I94" s="155">
        <v>1</v>
      </c>
      <c r="J94" s="180" t="s">
        <v>258</v>
      </c>
      <c r="K94" s="152">
        <v>240</v>
      </c>
      <c r="L94" s="152"/>
      <c r="M94" s="152"/>
      <c r="N94" s="152"/>
      <c r="O94" s="152"/>
      <c r="P94" s="151">
        <v>3552237</v>
      </c>
      <c r="Q94" s="151"/>
      <c r="R94" s="151"/>
      <c r="S94" s="151">
        <v>0</v>
      </c>
      <c r="T94" s="151">
        <v>0</v>
      </c>
      <c r="U94" s="150"/>
    </row>
    <row r="95" spans="1:21" ht="17.25" customHeight="1" x14ac:dyDescent="0.2">
      <c r="A95" s="160"/>
      <c r="B95" s="179" t="s">
        <v>257</v>
      </c>
      <c r="C95" s="178"/>
      <c r="D95" s="178"/>
      <c r="E95" s="178"/>
      <c r="F95" s="177"/>
      <c r="G95" s="176"/>
      <c r="H95" s="175">
        <v>11</v>
      </c>
      <c r="I95" s="175">
        <v>0</v>
      </c>
      <c r="J95" s="174">
        <v>0</v>
      </c>
      <c r="K95" s="173">
        <v>0</v>
      </c>
      <c r="L95" s="172"/>
      <c r="M95" s="172"/>
      <c r="N95" s="172"/>
      <c r="O95" s="172"/>
      <c r="P95" s="171">
        <f>P96</f>
        <v>30000</v>
      </c>
      <c r="Q95" s="171">
        <f>Q96</f>
        <v>60000</v>
      </c>
      <c r="R95" s="171">
        <f>R96</f>
        <v>60000</v>
      </c>
      <c r="S95" s="171">
        <f>S96</f>
        <v>30000</v>
      </c>
      <c r="T95" s="171">
        <f>T96</f>
        <v>30000</v>
      </c>
      <c r="U95" s="150"/>
    </row>
    <row r="96" spans="1:21" ht="18" customHeight="1" x14ac:dyDescent="0.2">
      <c r="A96" s="160"/>
      <c r="B96" s="159"/>
      <c r="C96" s="170" t="s">
        <v>256</v>
      </c>
      <c r="D96" s="169"/>
      <c r="E96" s="169"/>
      <c r="F96" s="168"/>
      <c r="G96" s="156"/>
      <c r="H96" s="155">
        <v>11</v>
      </c>
      <c r="I96" s="155">
        <v>1</v>
      </c>
      <c r="J96" s="167">
        <v>0</v>
      </c>
      <c r="K96" s="153">
        <v>0</v>
      </c>
      <c r="L96" s="162"/>
      <c r="M96" s="162"/>
      <c r="N96" s="162"/>
      <c r="O96" s="162"/>
      <c r="P96" s="151">
        <f>P98</f>
        <v>30000</v>
      </c>
      <c r="Q96" s="151">
        <f>Q98</f>
        <v>60000</v>
      </c>
      <c r="R96" s="151">
        <f>R98</f>
        <v>60000</v>
      </c>
      <c r="S96" s="151">
        <f>S98</f>
        <v>30000</v>
      </c>
      <c r="T96" s="151">
        <f>T98</f>
        <v>30000</v>
      </c>
      <c r="U96" s="150"/>
    </row>
    <row r="97" spans="1:21" ht="50.25" customHeight="1" x14ac:dyDescent="0.2">
      <c r="A97" s="160"/>
      <c r="B97" s="159"/>
      <c r="C97" s="166"/>
      <c r="D97" s="165"/>
      <c r="E97" s="165"/>
      <c r="F97" s="164" t="s">
        <v>255</v>
      </c>
      <c r="G97" s="156"/>
      <c r="H97" s="155">
        <v>11</v>
      </c>
      <c r="I97" s="155">
        <v>1</v>
      </c>
      <c r="J97" s="163">
        <v>6200000000</v>
      </c>
      <c r="K97" s="153">
        <v>0</v>
      </c>
      <c r="L97" s="162"/>
      <c r="M97" s="162"/>
      <c r="N97" s="162"/>
      <c r="O97" s="162"/>
      <c r="P97" s="151">
        <f>P98</f>
        <v>30000</v>
      </c>
      <c r="Q97" s="151">
        <f>Q98</f>
        <v>60000</v>
      </c>
      <c r="R97" s="151">
        <f>R98</f>
        <v>60000</v>
      </c>
      <c r="S97" s="151">
        <f>S98</f>
        <v>30000</v>
      </c>
      <c r="T97" s="151">
        <f>T98</f>
        <v>30000</v>
      </c>
      <c r="U97" s="150"/>
    </row>
    <row r="98" spans="1:21" ht="36.75" customHeight="1" x14ac:dyDescent="0.2">
      <c r="A98" s="160"/>
      <c r="B98" s="159"/>
      <c r="C98" s="159"/>
      <c r="D98" s="158"/>
      <c r="E98" s="158"/>
      <c r="F98" s="161" t="s">
        <v>254</v>
      </c>
      <c r="G98" s="156"/>
      <c r="H98" s="155">
        <v>11</v>
      </c>
      <c r="I98" s="155">
        <v>1</v>
      </c>
      <c r="J98" s="154">
        <v>6280000000</v>
      </c>
      <c r="K98" s="153">
        <v>0</v>
      </c>
      <c r="L98" s="152"/>
      <c r="M98" s="152"/>
      <c r="N98" s="152"/>
      <c r="O98" s="152"/>
      <c r="P98" s="151">
        <f>P100</f>
        <v>30000</v>
      </c>
      <c r="Q98" s="151">
        <f>Q100</f>
        <v>60000</v>
      </c>
      <c r="R98" s="151">
        <f>R100</f>
        <v>60000</v>
      </c>
      <c r="S98" s="151">
        <f>S100</f>
        <v>30000</v>
      </c>
      <c r="T98" s="151">
        <f>T100</f>
        <v>30000</v>
      </c>
      <c r="U98" s="150"/>
    </row>
    <row r="99" spans="1:21" ht="41.25" customHeight="1" x14ac:dyDescent="0.2">
      <c r="A99" s="160"/>
      <c r="B99" s="159"/>
      <c r="C99" s="159"/>
      <c r="D99" s="158"/>
      <c r="E99" s="158"/>
      <c r="F99" s="161" t="s">
        <v>253</v>
      </c>
      <c r="G99" s="156"/>
      <c r="H99" s="155">
        <v>11</v>
      </c>
      <c r="I99" s="155">
        <v>1</v>
      </c>
      <c r="J99" s="154">
        <v>6280095240</v>
      </c>
      <c r="K99" s="153">
        <v>0</v>
      </c>
      <c r="L99" s="152"/>
      <c r="M99" s="152"/>
      <c r="N99" s="152"/>
      <c r="O99" s="152"/>
      <c r="P99" s="151">
        <f>P100</f>
        <v>30000</v>
      </c>
      <c r="Q99" s="151"/>
      <c r="R99" s="151"/>
      <c r="S99" s="151">
        <f>S100</f>
        <v>30000</v>
      </c>
      <c r="T99" s="151">
        <f>T100</f>
        <v>30000</v>
      </c>
      <c r="U99" s="150"/>
    </row>
    <row r="100" spans="1:21" ht="32.25" customHeight="1" x14ac:dyDescent="0.2">
      <c r="A100" s="160"/>
      <c r="B100" s="159"/>
      <c r="C100" s="159"/>
      <c r="D100" s="158"/>
      <c r="E100" s="158"/>
      <c r="F100" s="157" t="s">
        <v>252</v>
      </c>
      <c r="G100" s="156"/>
      <c r="H100" s="155">
        <v>11</v>
      </c>
      <c r="I100" s="155">
        <v>1</v>
      </c>
      <c r="J100" s="154">
        <v>6280095240</v>
      </c>
      <c r="K100" s="153">
        <v>240</v>
      </c>
      <c r="L100" s="152"/>
      <c r="M100" s="152"/>
      <c r="N100" s="152"/>
      <c r="O100" s="152"/>
      <c r="P100" s="151">
        <v>30000</v>
      </c>
      <c r="Q100" s="151">
        <v>60000</v>
      </c>
      <c r="R100" s="151">
        <v>60000</v>
      </c>
      <c r="S100" s="151">
        <v>30000</v>
      </c>
      <c r="T100" s="151">
        <v>30000</v>
      </c>
      <c r="U100" s="150"/>
    </row>
    <row r="101" spans="1:21" ht="15" customHeight="1" x14ac:dyDescent="0.2">
      <c r="A101" s="132"/>
      <c r="B101" s="149" t="s">
        <v>251</v>
      </c>
      <c r="C101" s="149"/>
      <c r="D101" s="149"/>
      <c r="E101" s="149"/>
      <c r="F101" s="149"/>
      <c r="G101" s="148">
        <v>0</v>
      </c>
      <c r="H101" s="148"/>
      <c r="I101" s="148"/>
      <c r="J101" s="147"/>
      <c r="K101" s="146"/>
      <c r="L101" s="145">
        <v>10851700</v>
      </c>
      <c r="M101" s="145">
        <v>0</v>
      </c>
      <c r="N101" s="145">
        <v>0</v>
      </c>
      <c r="O101" s="145">
        <v>0</v>
      </c>
      <c r="P101" s="144">
        <f>P7+P30+P37+P53+P66+P81+P95</f>
        <v>20623334</v>
      </c>
      <c r="Q101" s="144" t="e">
        <f>Q7+Q30+Q37+Q53+Q66+Q81+Q95</f>
        <v>#REF!</v>
      </c>
      <c r="R101" s="144" t="e">
        <f>R7+R30+R37+R53+R66+R81+R95</f>
        <v>#REF!</v>
      </c>
      <c r="S101" s="144">
        <f>S7+S30+S37+S53+S66+S81+S95</f>
        <v>13240600</v>
      </c>
      <c r="T101" s="144">
        <f>T7+T30+T37+T53+T66+T81+T95</f>
        <v>13371800</v>
      </c>
      <c r="U101" s="143" t="s">
        <v>250</v>
      </c>
    </row>
    <row r="102" spans="1:21" ht="11.25" customHeight="1" x14ac:dyDescent="0.2">
      <c r="A102" s="132"/>
      <c r="B102" s="142"/>
      <c r="C102" s="142"/>
      <c r="D102" s="142"/>
      <c r="E102" s="142"/>
      <c r="F102" s="142"/>
      <c r="G102" s="138"/>
      <c r="H102" s="138"/>
      <c r="I102" s="138"/>
      <c r="J102" s="141"/>
      <c r="K102" s="141"/>
      <c r="L102" s="139"/>
      <c r="M102" s="139"/>
      <c r="N102" s="139"/>
      <c r="O102" s="139"/>
      <c r="P102" s="140"/>
      <c r="Q102" s="139"/>
      <c r="R102" s="139"/>
      <c r="S102" s="139"/>
      <c r="T102" s="139"/>
      <c r="U102" s="138"/>
    </row>
    <row r="103" spans="1:21" ht="12.75" customHeight="1" x14ac:dyDescent="0.2">
      <c r="A103" s="132"/>
      <c r="B103" s="132"/>
      <c r="C103" s="132"/>
      <c r="D103" s="132"/>
      <c r="E103" s="132"/>
      <c r="F103" s="132"/>
      <c r="G103" s="127"/>
      <c r="H103" s="127"/>
      <c r="I103" s="127"/>
      <c r="J103" s="131"/>
      <c r="K103" s="130"/>
      <c r="L103" s="127"/>
      <c r="M103" s="127"/>
      <c r="N103" s="127"/>
      <c r="O103" s="127"/>
      <c r="P103" s="128"/>
      <c r="Q103" s="127"/>
      <c r="R103" s="127"/>
      <c r="S103" s="127"/>
      <c r="T103" s="127"/>
      <c r="U103" s="127"/>
    </row>
    <row r="104" spans="1:21" ht="12.75" customHeight="1" x14ac:dyDescent="0.2">
      <c r="A104" s="132"/>
      <c r="B104" s="132"/>
      <c r="C104" s="132"/>
      <c r="D104" s="132"/>
      <c r="E104" s="132"/>
      <c r="F104" s="132"/>
      <c r="G104" s="127"/>
      <c r="H104" s="127"/>
      <c r="I104" s="133"/>
      <c r="J104" s="135"/>
      <c r="K104" s="137"/>
      <c r="L104" s="136"/>
      <c r="M104" s="136"/>
      <c r="N104" s="127"/>
      <c r="O104" s="127"/>
      <c r="P104" s="128"/>
      <c r="Q104" s="127"/>
      <c r="R104" s="127"/>
      <c r="S104" s="127"/>
      <c r="T104" s="127"/>
      <c r="U104" s="127"/>
    </row>
    <row r="105" spans="1:21" ht="12.75" customHeight="1" x14ac:dyDescent="0.2">
      <c r="A105" s="132"/>
      <c r="B105" s="132"/>
      <c r="C105" s="132"/>
      <c r="D105" s="132"/>
      <c r="E105" s="132"/>
      <c r="F105" s="132"/>
      <c r="G105" s="127"/>
      <c r="H105" s="127"/>
      <c r="I105" s="133"/>
      <c r="J105" s="135"/>
      <c r="K105" s="130"/>
      <c r="L105" s="134"/>
      <c r="M105" s="134"/>
      <c r="N105" s="134"/>
      <c r="O105" s="127"/>
      <c r="P105" s="128"/>
      <c r="Q105" s="127"/>
      <c r="R105" s="127"/>
      <c r="S105" s="127"/>
      <c r="T105" s="127"/>
      <c r="U105" s="127"/>
    </row>
    <row r="106" spans="1:21" ht="12.75" customHeight="1" x14ac:dyDescent="0.2">
      <c r="A106" s="132"/>
      <c r="B106" s="132"/>
      <c r="C106" s="132"/>
      <c r="D106" s="132"/>
      <c r="E106" s="132"/>
      <c r="F106" s="132"/>
      <c r="G106" s="127"/>
      <c r="H106" s="127"/>
      <c r="I106" s="133"/>
      <c r="J106" s="135"/>
      <c r="K106" s="130"/>
      <c r="L106" s="127"/>
      <c r="M106" s="127"/>
      <c r="N106" s="127"/>
      <c r="O106" s="127"/>
      <c r="P106" s="128"/>
      <c r="Q106" s="127"/>
      <c r="R106" s="127"/>
      <c r="S106" s="127"/>
      <c r="T106" s="127"/>
      <c r="U106" s="127"/>
    </row>
    <row r="107" spans="1:21" ht="12.75" customHeight="1" x14ac:dyDescent="0.2">
      <c r="A107" s="132"/>
      <c r="B107" s="132"/>
      <c r="C107" s="132"/>
      <c r="D107" s="132"/>
      <c r="E107" s="132"/>
      <c r="F107" s="132"/>
      <c r="G107" s="127"/>
      <c r="H107" s="127"/>
      <c r="I107" s="133"/>
      <c r="J107" s="135"/>
      <c r="K107" s="130"/>
      <c r="L107" s="134"/>
      <c r="M107" s="134"/>
      <c r="N107" s="134"/>
      <c r="O107" s="127"/>
      <c r="P107" s="128"/>
      <c r="Q107" s="127"/>
      <c r="R107" s="127"/>
      <c r="S107" s="127"/>
      <c r="T107" s="127"/>
      <c r="U107" s="127"/>
    </row>
    <row r="108" spans="1:21" ht="12.75" customHeight="1" x14ac:dyDescent="0.2">
      <c r="A108" s="132"/>
      <c r="B108" s="132"/>
      <c r="C108" s="132"/>
      <c r="D108" s="132"/>
      <c r="E108" s="132"/>
      <c r="F108" s="132"/>
      <c r="G108" s="127"/>
      <c r="H108" s="127"/>
      <c r="I108" s="127"/>
      <c r="J108" s="131"/>
      <c r="K108" s="130"/>
      <c r="L108" s="127"/>
      <c r="M108" s="127"/>
      <c r="N108" s="127"/>
      <c r="O108" s="127"/>
      <c r="P108" s="128"/>
      <c r="Q108" s="127"/>
      <c r="R108" s="127"/>
      <c r="S108" s="127"/>
      <c r="T108" s="127"/>
      <c r="U108" s="127"/>
    </row>
    <row r="109" spans="1:21" ht="12.75" customHeight="1" x14ac:dyDescent="0.2">
      <c r="A109" s="132"/>
      <c r="B109" s="132"/>
      <c r="C109" s="132"/>
      <c r="D109" s="132"/>
      <c r="E109" s="132"/>
      <c r="F109" s="132"/>
      <c r="G109" s="127"/>
      <c r="H109" s="127"/>
      <c r="I109" s="127"/>
      <c r="J109" s="131"/>
      <c r="K109" s="130"/>
      <c r="L109" s="127"/>
      <c r="M109" s="133"/>
      <c r="N109" s="127"/>
      <c r="O109" s="127"/>
      <c r="P109" s="128"/>
      <c r="Q109" s="127"/>
      <c r="R109" s="127"/>
      <c r="S109" s="127"/>
      <c r="T109" s="127"/>
      <c r="U109" s="127"/>
    </row>
    <row r="110" spans="1:21" ht="12.75" customHeight="1" x14ac:dyDescent="0.2">
      <c r="A110" s="132"/>
      <c r="B110" s="132"/>
      <c r="C110" s="132"/>
      <c r="D110" s="132"/>
      <c r="E110" s="132"/>
      <c r="F110" s="132"/>
      <c r="G110" s="127"/>
      <c r="H110" s="127"/>
      <c r="I110" s="127"/>
      <c r="J110" s="131"/>
      <c r="K110" s="130"/>
      <c r="L110" s="127"/>
      <c r="M110" s="127"/>
      <c r="N110" s="129"/>
      <c r="O110" s="127"/>
      <c r="P110" s="128"/>
      <c r="Q110" s="127"/>
      <c r="R110" s="127"/>
      <c r="S110" s="127"/>
      <c r="T110" s="127"/>
      <c r="U110" s="127"/>
    </row>
  </sheetData>
  <mergeCells count="57">
    <mergeCell ref="C82:F82"/>
    <mergeCell ref="B66:F66"/>
    <mergeCell ref="B101:F101"/>
    <mergeCell ref="C71:F71"/>
    <mergeCell ref="E69:F69"/>
    <mergeCell ref="B95:F95"/>
    <mergeCell ref="C96:F96"/>
    <mergeCell ref="E87:F87"/>
    <mergeCell ref="D73:F73"/>
    <mergeCell ref="D84:F84"/>
    <mergeCell ref="C31:F31"/>
    <mergeCell ref="C38:F38"/>
    <mergeCell ref="D26:G26"/>
    <mergeCell ref="B81:F81"/>
    <mergeCell ref="D45:F45"/>
    <mergeCell ref="E74:F74"/>
    <mergeCell ref="C55:F55"/>
    <mergeCell ref="D72:F72"/>
    <mergeCell ref="C48:F48"/>
    <mergeCell ref="E57:F57"/>
    <mergeCell ref="D68:F68"/>
    <mergeCell ref="C62:F62"/>
    <mergeCell ref="C61:F61"/>
    <mergeCell ref="D63:F63"/>
    <mergeCell ref="D64:F64"/>
    <mergeCell ref="E46:F46"/>
    <mergeCell ref="C67:F67"/>
    <mergeCell ref="D56:F56"/>
    <mergeCell ref="C54:F54"/>
    <mergeCell ref="B53:F53"/>
    <mergeCell ref="C21:F21"/>
    <mergeCell ref="B22:F22"/>
    <mergeCell ref="D23:F23"/>
    <mergeCell ref="E16:F16"/>
    <mergeCell ref="C43:F43"/>
    <mergeCell ref="E34:F34"/>
    <mergeCell ref="E41:F41"/>
    <mergeCell ref="D40:F40"/>
    <mergeCell ref="D33:F33"/>
    <mergeCell ref="B37:F37"/>
    <mergeCell ref="I1:K1"/>
    <mergeCell ref="S4:T4"/>
    <mergeCell ref="D15:F15"/>
    <mergeCell ref="B9:F9"/>
    <mergeCell ref="B14:F14"/>
    <mergeCell ref="I3:T3"/>
    <mergeCell ref="C13:F13"/>
    <mergeCell ref="E11:F11"/>
    <mergeCell ref="B30:F30"/>
    <mergeCell ref="A5:T5"/>
    <mergeCell ref="B6:F6"/>
    <mergeCell ref="B7:F7"/>
    <mergeCell ref="C8:F8"/>
    <mergeCell ref="D10:F10"/>
    <mergeCell ref="D28:G28"/>
    <mergeCell ref="D29:G29"/>
    <mergeCell ref="E27:F27"/>
  </mergeCells>
  <pageMargins left="0.39370078740157483" right="0.19685039370078741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7"/>
  <sheetViews>
    <sheetView workbookViewId="0">
      <selection activeCell="T4" sqref="T4"/>
    </sheetView>
  </sheetViews>
  <sheetFormatPr defaultRowHeight="15" x14ac:dyDescent="0.25"/>
  <cols>
    <col min="1" max="1" width="0.5703125" style="296" customWidth="1"/>
    <col min="2" max="2" width="0.7109375" style="296" customWidth="1"/>
    <col min="3" max="3" width="1.42578125" style="296" customWidth="1"/>
    <col min="4" max="4" width="0.7109375" style="296" customWidth="1"/>
    <col min="5" max="5" width="0.85546875" style="296" customWidth="1"/>
    <col min="6" max="8" width="9.140625" style="296"/>
    <col min="9" max="9" width="13.42578125" style="296" customWidth="1"/>
    <col min="10" max="10" width="6.7109375" style="296" customWidth="1"/>
    <col min="11" max="12" width="6.5703125" style="296" customWidth="1"/>
    <col min="13" max="13" width="13" style="297" customWidth="1"/>
    <col min="14" max="14" width="7.5703125" style="296" customWidth="1"/>
    <col min="15" max="15" width="15.140625" style="296" customWidth="1"/>
    <col min="16" max="16" width="14.42578125" style="296" customWidth="1"/>
    <col min="17" max="17" width="14.5703125" style="296" customWidth="1"/>
    <col min="18" max="16384" width="9.140625" style="296"/>
  </cols>
  <sheetData>
    <row r="1" spans="1:17" ht="18.75" x14ac:dyDescent="0.3">
      <c r="A1" s="483"/>
      <c r="B1" s="483"/>
      <c r="C1" s="483"/>
      <c r="D1" s="483"/>
      <c r="E1" s="483"/>
      <c r="F1" s="483"/>
      <c r="G1" s="483"/>
      <c r="H1" s="483"/>
      <c r="I1" s="472"/>
      <c r="J1" s="482"/>
      <c r="K1" s="482"/>
      <c r="L1" s="482"/>
      <c r="M1" s="481" t="s">
        <v>342</v>
      </c>
      <c r="N1" s="480"/>
      <c r="O1" s="479"/>
      <c r="P1" s="479"/>
    </row>
    <row r="2" spans="1:17" ht="15.75" customHeight="1" x14ac:dyDescent="0.3">
      <c r="A2" s="472"/>
      <c r="B2" s="472"/>
      <c r="C2" s="472"/>
      <c r="D2" s="472"/>
      <c r="E2" s="472"/>
      <c r="F2" s="472"/>
      <c r="G2" s="472"/>
      <c r="H2" s="472"/>
      <c r="I2" s="472"/>
      <c r="J2" s="478"/>
      <c r="K2" s="478"/>
      <c r="L2" s="478"/>
      <c r="M2" s="481" t="s">
        <v>341</v>
      </c>
      <c r="N2" s="480"/>
      <c r="O2" s="479"/>
      <c r="P2" s="479"/>
    </row>
    <row r="3" spans="1:17" ht="51.75" customHeight="1" x14ac:dyDescent="0.3">
      <c r="A3" s="472"/>
      <c r="B3" s="472"/>
      <c r="C3" s="472"/>
      <c r="D3" s="472"/>
      <c r="E3" s="472"/>
      <c r="F3" s="472"/>
      <c r="G3" s="472"/>
      <c r="H3" s="472"/>
      <c r="I3" s="472"/>
      <c r="J3" s="478"/>
      <c r="K3" s="478"/>
      <c r="L3" s="478"/>
      <c r="M3" s="477" t="s">
        <v>340</v>
      </c>
      <c r="N3" s="476"/>
      <c r="O3" s="476"/>
      <c r="P3" s="475"/>
      <c r="Q3" s="474"/>
    </row>
    <row r="4" spans="1:17" ht="18.75" customHeight="1" x14ac:dyDescent="0.25">
      <c r="A4" s="473" t="s">
        <v>339</v>
      </c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473"/>
    </row>
    <row r="5" spans="1:17" ht="19.149999999999999" customHeight="1" x14ac:dyDescent="0.25">
      <c r="A5" s="473"/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3"/>
      <c r="N5" s="473"/>
      <c r="O5" s="473"/>
      <c r="P5" s="473"/>
      <c r="Q5" s="473"/>
    </row>
    <row r="6" spans="1:17" ht="18.75" x14ac:dyDescent="0.25">
      <c r="A6" s="472" t="s">
        <v>250</v>
      </c>
      <c r="B6" s="472"/>
      <c r="C6" s="472"/>
      <c r="D6" s="472"/>
      <c r="E6" s="472"/>
      <c r="F6" s="472"/>
      <c r="G6" s="472"/>
      <c r="H6" s="472"/>
      <c r="I6" s="472"/>
      <c r="J6" s="471"/>
      <c r="K6" s="471"/>
      <c r="L6" s="471"/>
      <c r="M6" s="470"/>
      <c r="N6" s="470"/>
      <c r="O6" s="469"/>
      <c r="P6" s="469"/>
    </row>
    <row r="7" spans="1:17" ht="15.75" thickBot="1" x14ac:dyDescent="0.3">
      <c r="A7" s="468"/>
      <c r="B7" s="468"/>
      <c r="C7" s="468"/>
      <c r="D7" s="468"/>
      <c r="E7" s="468"/>
      <c r="F7" s="468"/>
      <c r="G7" s="468"/>
      <c r="H7" s="468"/>
      <c r="I7" s="468"/>
      <c r="J7" s="467"/>
      <c r="K7" s="467"/>
      <c r="L7" s="467"/>
      <c r="M7" s="466"/>
      <c r="N7" s="466"/>
      <c r="O7" s="465"/>
      <c r="P7" s="465"/>
      <c r="Q7" s="464"/>
    </row>
    <row r="8" spans="1:17" ht="29.25" customHeight="1" x14ac:dyDescent="0.25">
      <c r="A8" s="463" t="s">
        <v>320</v>
      </c>
      <c r="B8" s="462"/>
      <c r="C8" s="462"/>
      <c r="D8" s="462"/>
      <c r="E8" s="462"/>
      <c r="F8" s="462"/>
      <c r="G8" s="462"/>
      <c r="H8" s="462"/>
      <c r="I8" s="462"/>
      <c r="J8" s="461" t="s">
        <v>338</v>
      </c>
      <c r="K8" s="461" t="s">
        <v>318</v>
      </c>
      <c r="L8" s="461" t="s">
        <v>317</v>
      </c>
      <c r="M8" s="460" t="s">
        <v>316</v>
      </c>
      <c r="N8" s="460" t="s">
        <v>315</v>
      </c>
      <c r="O8" s="459">
        <v>2021</v>
      </c>
      <c r="P8" s="459">
        <v>2022</v>
      </c>
      <c r="Q8" s="458">
        <v>2023</v>
      </c>
    </row>
    <row r="9" spans="1:17" ht="19.149999999999999" customHeight="1" thickBot="1" x14ac:dyDescent="0.3">
      <c r="A9" s="457" t="s">
        <v>337</v>
      </c>
      <c r="B9" s="439"/>
      <c r="C9" s="439"/>
      <c r="D9" s="439"/>
      <c r="E9" s="439"/>
      <c r="F9" s="439"/>
      <c r="G9" s="439"/>
      <c r="H9" s="439"/>
      <c r="I9" s="438"/>
      <c r="J9" s="456">
        <v>232</v>
      </c>
      <c r="K9" s="455">
        <v>0</v>
      </c>
      <c r="L9" s="455">
        <v>0</v>
      </c>
      <c r="M9" s="454">
        <v>0</v>
      </c>
      <c r="N9" s="453">
        <v>0</v>
      </c>
      <c r="O9" s="452">
        <f>O10+O41+O51+O71+O88+O108+O126</f>
        <v>20623334</v>
      </c>
      <c r="P9" s="452">
        <f>P10+P41+P51+P71+P88+P108+P126</f>
        <v>13240600</v>
      </c>
      <c r="Q9" s="452">
        <f>Q10+Q41+Q51+Q71+Q88+Q108+Q126</f>
        <v>13371800</v>
      </c>
    </row>
    <row r="10" spans="1:17" ht="18.75" customHeight="1" x14ac:dyDescent="0.25">
      <c r="A10" s="451" t="s">
        <v>310</v>
      </c>
      <c r="B10" s="450"/>
      <c r="C10" s="450"/>
      <c r="D10" s="450"/>
      <c r="E10" s="450"/>
      <c r="F10" s="450"/>
      <c r="G10" s="450"/>
      <c r="H10" s="450"/>
      <c r="I10" s="450"/>
      <c r="J10" s="330">
        <v>232</v>
      </c>
      <c r="K10" s="329">
        <v>1</v>
      </c>
      <c r="L10" s="329">
        <v>0</v>
      </c>
      <c r="M10" s="328">
        <v>0</v>
      </c>
      <c r="N10" s="327">
        <v>0</v>
      </c>
      <c r="O10" s="326">
        <f>O11+O18+O32+O37</f>
        <v>4835500</v>
      </c>
      <c r="P10" s="326">
        <f>P11+P18+P32</f>
        <v>4830500</v>
      </c>
      <c r="Q10" s="326">
        <f>Q11+Q18+Q32</f>
        <v>4830500</v>
      </c>
    </row>
    <row r="11" spans="1:17" ht="60.75" customHeight="1" x14ac:dyDescent="0.25">
      <c r="A11" s="316"/>
      <c r="B11" s="315"/>
      <c r="C11" s="442" t="s">
        <v>205</v>
      </c>
      <c r="D11" s="442"/>
      <c r="E11" s="442"/>
      <c r="F11" s="442"/>
      <c r="G11" s="442"/>
      <c r="H11" s="442"/>
      <c r="I11" s="442"/>
      <c r="J11" s="330">
        <v>232</v>
      </c>
      <c r="K11" s="329">
        <v>1</v>
      </c>
      <c r="L11" s="329">
        <v>2</v>
      </c>
      <c r="M11" s="328">
        <v>0</v>
      </c>
      <c r="N11" s="327">
        <v>0</v>
      </c>
      <c r="O11" s="326">
        <f>O15</f>
        <v>1210000</v>
      </c>
      <c r="P11" s="326">
        <f>P15</f>
        <v>1210000</v>
      </c>
      <c r="Q11" s="384">
        <f>Q15</f>
        <v>1210000</v>
      </c>
    </row>
    <row r="12" spans="1:17" ht="109.5" customHeight="1" x14ac:dyDescent="0.25">
      <c r="A12" s="316"/>
      <c r="B12" s="315"/>
      <c r="C12" s="314"/>
      <c r="D12" s="325" t="s">
        <v>255</v>
      </c>
      <c r="E12" s="324"/>
      <c r="F12" s="324"/>
      <c r="G12" s="324"/>
      <c r="H12" s="324"/>
      <c r="I12" s="323"/>
      <c r="J12" s="330">
        <v>232</v>
      </c>
      <c r="K12" s="329">
        <v>1</v>
      </c>
      <c r="L12" s="329">
        <v>2</v>
      </c>
      <c r="M12" s="320">
        <v>6200000000</v>
      </c>
      <c r="N12" s="327">
        <v>0</v>
      </c>
      <c r="O12" s="326">
        <f>O13</f>
        <v>1210000</v>
      </c>
      <c r="P12" s="326">
        <f>P13</f>
        <v>1210000</v>
      </c>
      <c r="Q12" s="326">
        <f>Q13</f>
        <v>1210000</v>
      </c>
    </row>
    <row r="13" spans="1:17" ht="60" customHeight="1" x14ac:dyDescent="0.25">
      <c r="A13" s="316"/>
      <c r="B13" s="315"/>
      <c r="C13" s="314"/>
      <c r="D13" s="449" t="s">
        <v>309</v>
      </c>
      <c r="E13" s="448"/>
      <c r="F13" s="448"/>
      <c r="G13" s="448"/>
      <c r="H13" s="448"/>
      <c r="I13" s="447"/>
      <c r="J13" s="311">
        <v>232</v>
      </c>
      <c r="K13" s="310">
        <v>1</v>
      </c>
      <c r="L13" s="310">
        <v>2</v>
      </c>
      <c r="M13" s="309">
        <v>6210000000</v>
      </c>
      <c r="N13" s="308">
        <v>0</v>
      </c>
      <c r="O13" s="307">
        <f>O14</f>
        <v>1210000</v>
      </c>
      <c r="P13" s="307">
        <f>P14</f>
        <v>1210000</v>
      </c>
      <c r="Q13" s="307">
        <f>Q14</f>
        <v>1210000</v>
      </c>
    </row>
    <row r="14" spans="1:17" x14ac:dyDescent="0.25">
      <c r="A14" s="316"/>
      <c r="B14" s="315"/>
      <c r="C14" s="314"/>
      <c r="D14" s="444"/>
      <c r="E14" s="446" t="s">
        <v>308</v>
      </c>
      <c r="F14" s="446"/>
      <c r="G14" s="446"/>
      <c r="H14" s="446"/>
      <c r="I14" s="446"/>
      <c r="J14" s="311">
        <v>232</v>
      </c>
      <c r="K14" s="310">
        <v>1</v>
      </c>
      <c r="L14" s="310">
        <v>2</v>
      </c>
      <c r="M14" s="309">
        <v>6210010010</v>
      </c>
      <c r="N14" s="308">
        <v>0</v>
      </c>
      <c r="O14" s="307">
        <f>O15</f>
        <v>1210000</v>
      </c>
      <c r="P14" s="307">
        <f>P15</f>
        <v>1210000</v>
      </c>
      <c r="Q14" s="307">
        <f>Q15</f>
        <v>1210000</v>
      </c>
    </row>
    <row r="15" spans="1:17" ht="33" customHeight="1" x14ac:dyDescent="0.25">
      <c r="A15" s="316"/>
      <c r="B15" s="315"/>
      <c r="C15" s="314"/>
      <c r="D15" s="444"/>
      <c r="E15" s="444"/>
      <c r="F15" s="446" t="s">
        <v>297</v>
      </c>
      <c r="G15" s="446"/>
      <c r="H15" s="446"/>
      <c r="I15" s="446"/>
      <c r="J15" s="311">
        <v>232</v>
      </c>
      <c r="K15" s="310">
        <v>1</v>
      </c>
      <c r="L15" s="310">
        <v>2</v>
      </c>
      <c r="M15" s="309">
        <v>6210010010</v>
      </c>
      <c r="N15" s="308" t="s">
        <v>296</v>
      </c>
      <c r="O15" s="307">
        <f>O16+O17</f>
        <v>1210000</v>
      </c>
      <c r="P15" s="307">
        <f>P16+P17</f>
        <v>1210000</v>
      </c>
      <c r="Q15" s="307">
        <f>Q16+Q17</f>
        <v>1210000</v>
      </c>
    </row>
    <row r="16" spans="1:17" ht="32.25" customHeight="1" x14ac:dyDescent="0.25">
      <c r="A16" s="316"/>
      <c r="B16" s="315"/>
      <c r="C16" s="314"/>
      <c r="D16" s="444"/>
      <c r="E16" s="444"/>
      <c r="F16" s="445" t="s">
        <v>333</v>
      </c>
      <c r="G16" s="445"/>
      <c r="H16" s="445"/>
      <c r="I16" s="445"/>
      <c r="J16" s="311">
        <v>232</v>
      </c>
      <c r="K16" s="310">
        <v>1</v>
      </c>
      <c r="L16" s="310">
        <v>2</v>
      </c>
      <c r="M16" s="309">
        <v>6210010010</v>
      </c>
      <c r="N16" s="308">
        <v>121</v>
      </c>
      <c r="O16" s="307">
        <v>938000</v>
      </c>
      <c r="P16" s="307">
        <v>938000</v>
      </c>
      <c r="Q16" s="307">
        <v>938000</v>
      </c>
    </row>
    <row r="17" spans="1:17" ht="60" customHeight="1" x14ac:dyDescent="0.25">
      <c r="A17" s="316"/>
      <c r="B17" s="315"/>
      <c r="C17" s="314"/>
      <c r="D17" s="444"/>
      <c r="E17" s="444"/>
      <c r="F17" s="443" t="s">
        <v>332</v>
      </c>
      <c r="G17" s="443"/>
      <c r="H17" s="443"/>
      <c r="I17" s="443"/>
      <c r="J17" s="311">
        <v>232</v>
      </c>
      <c r="K17" s="310">
        <v>1</v>
      </c>
      <c r="L17" s="310">
        <v>2</v>
      </c>
      <c r="M17" s="309">
        <v>6210010010</v>
      </c>
      <c r="N17" s="308">
        <v>129</v>
      </c>
      <c r="O17" s="307">
        <v>272000</v>
      </c>
      <c r="P17" s="307">
        <v>272000</v>
      </c>
      <c r="Q17" s="307">
        <v>272000</v>
      </c>
    </row>
    <row r="18" spans="1:17" ht="90" customHeight="1" x14ac:dyDescent="0.25">
      <c r="A18" s="316"/>
      <c r="B18" s="315"/>
      <c r="C18" s="442" t="s">
        <v>206</v>
      </c>
      <c r="D18" s="442"/>
      <c r="E18" s="442"/>
      <c r="F18" s="442"/>
      <c r="G18" s="442"/>
      <c r="H18" s="442"/>
      <c r="I18" s="442"/>
      <c r="J18" s="330">
        <v>232</v>
      </c>
      <c r="K18" s="329">
        <v>1</v>
      </c>
      <c r="L18" s="329">
        <v>4</v>
      </c>
      <c r="M18" s="328">
        <v>0</v>
      </c>
      <c r="N18" s="327">
        <v>0</v>
      </c>
      <c r="O18" s="326">
        <f>O22+O25+O28+O29</f>
        <v>3568300</v>
      </c>
      <c r="P18" s="326">
        <f>P22+P25+P28+P29</f>
        <v>3563300</v>
      </c>
      <c r="Q18" s="384">
        <f>Q22+Q25+Q28+Q29</f>
        <v>3563300</v>
      </c>
    </row>
    <row r="19" spans="1:17" ht="90" customHeight="1" x14ac:dyDescent="0.25">
      <c r="A19" s="316"/>
      <c r="B19" s="315"/>
      <c r="C19" s="314"/>
      <c r="D19" s="321" t="s">
        <v>255</v>
      </c>
      <c r="E19" s="321"/>
      <c r="F19" s="321"/>
      <c r="G19" s="321"/>
      <c r="H19" s="321"/>
      <c r="I19" s="321"/>
      <c r="J19" s="330">
        <v>232</v>
      </c>
      <c r="K19" s="329">
        <v>1</v>
      </c>
      <c r="L19" s="329">
        <v>4</v>
      </c>
      <c r="M19" s="320">
        <v>6200000000</v>
      </c>
      <c r="N19" s="327">
        <v>0</v>
      </c>
      <c r="O19" s="326">
        <f>O20</f>
        <v>3568300</v>
      </c>
      <c r="P19" s="326">
        <f>P20</f>
        <v>3563300</v>
      </c>
      <c r="Q19" s="384">
        <f>Q20</f>
        <v>3563300</v>
      </c>
    </row>
    <row r="20" spans="1:17" ht="42" customHeight="1" x14ac:dyDescent="0.25">
      <c r="A20" s="316"/>
      <c r="B20" s="315"/>
      <c r="C20" s="314"/>
      <c r="D20" s="352" t="s">
        <v>309</v>
      </c>
      <c r="E20" s="351"/>
      <c r="F20" s="351"/>
      <c r="G20" s="351"/>
      <c r="H20" s="351"/>
      <c r="I20" s="350"/>
      <c r="J20" s="311">
        <v>232</v>
      </c>
      <c r="K20" s="310">
        <v>1</v>
      </c>
      <c r="L20" s="310">
        <v>4</v>
      </c>
      <c r="M20" s="309">
        <v>6210000000</v>
      </c>
      <c r="N20" s="308">
        <v>0</v>
      </c>
      <c r="O20" s="307">
        <f>O22+O25+O28+O29</f>
        <v>3568300</v>
      </c>
      <c r="P20" s="307">
        <f>P22+P25+P28+P29</f>
        <v>3563300</v>
      </c>
      <c r="Q20" s="306">
        <f>Q22+Q25+Q28+Q29</f>
        <v>3563300</v>
      </c>
    </row>
    <row r="21" spans="1:17" ht="30.75" customHeight="1" x14ac:dyDescent="0.25">
      <c r="A21" s="316"/>
      <c r="B21" s="315"/>
      <c r="C21" s="314"/>
      <c r="D21" s="339"/>
      <c r="E21" s="341" t="s">
        <v>307</v>
      </c>
      <c r="F21" s="341"/>
      <c r="G21" s="341"/>
      <c r="H21" s="341"/>
      <c r="I21" s="341"/>
      <c r="J21" s="311">
        <v>232</v>
      </c>
      <c r="K21" s="310">
        <v>1</v>
      </c>
      <c r="L21" s="310">
        <v>4</v>
      </c>
      <c r="M21" s="441">
        <v>6210010020</v>
      </c>
      <c r="N21" s="308">
        <v>0</v>
      </c>
      <c r="O21" s="307">
        <f>O22+O25+O28+O29</f>
        <v>3568300</v>
      </c>
      <c r="P21" s="307">
        <f>P22+P25+P28+P29</f>
        <v>3563300</v>
      </c>
      <c r="Q21" s="306">
        <f>Q22+Q25+Q28+Q29</f>
        <v>3563300</v>
      </c>
    </row>
    <row r="22" spans="1:17" ht="44.25" customHeight="1" x14ac:dyDescent="0.25">
      <c r="A22" s="316"/>
      <c r="B22" s="315"/>
      <c r="C22" s="314"/>
      <c r="D22" s="339"/>
      <c r="E22" s="339"/>
      <c r="F22" s="341" t="s">
        <v>297</v>
      </c>
      <c r="G22" s="341"/>
      <c r="H22" s="341"/>
      <c r="I22" s="341"/>
      <c r="J22" s="311">
        <v>232</v>
      </c>
      <c r="K22" s="310">
        <v>1</v>
      </c>
      <c r="L22" s="310">
        <v>4</v>
      </c>
      <c r="M22" s="309">
        <v>6210010020</v>
      </c>
      <c r="N22" s="308" t="s">
        <v>296</v>
      </c>
      <c r="O22" s="307">
        <f>O23+O24</f>
        <v>3101200</v>
      </c>
      <c r="P22" s="307">
        <f>P23+P24</f>
        <v>3101200</v>
      </c>
      <c r="Q22" s="307">
        <f>Q23+Q24</f>
        <v>3101200</v>
      </c>
    </row>
    <row r="23" spans="1:17" ht="43.5" customHeight="1" x14ac:dyDescent="0.25">
      <c r="A23" s="316"/>
      <c r="B23" s="315"/>
      <c r="C23" s="314"/>
      <c r="D23" s="339"/>
      <c r="E23" s="339"/>
      <c r="F23" s="312" t="s">
        <v>333</v>
      </c>
      <c r="G23" s="312"/>
      <c r="H23" s="312"/>
      <c r="I23" s="312"/>
      <c r="J23" s="311">
        <v>232</v>
      </c>
      <c r="K23" s="310">
        <v>1</v>
      </c>
      <c r="L23" s="310">
        <v>4</v>
      </c>
      <c r="M23" s="309">
        <v>6210010020</v>
      </c>
      <c r="N23" s="308">
        <v>121</v>
      </c>
      <c r="O23" s="307">
        <v>2373200</v>
      </c>
      <c r="P23" s="307">
        <v>2373200</v>
      </c>
      <c r="Q23" s="307">
        <v>2373200</v>
      </c>
    </row>
    <row r="24" spans="1:17" ht="69" customHeight="1" x14ac:dyDescent="0.25">
      <c r="A24" s="316"/>
      <c r="B24" s="315"/>
      <c r="C24" s="314"/>
      <c r="D24" s="339"/>
      <c r="E24" s="339"/>
      <c r="F24" s="312" t="s">
        <v>332</v>
      </c>
      <c r="G24" s="312"/>
      <c r="H24" s="312"/>
      <c r="I24" s="312"/>
      <c r="J24" s="311">
        <v>232</v>
      </c>
      <c r="K24" s="310">
        <v>1</v>
      </c>
      <c r="L24" s="310">
        <v>4</v>
      </c>
      <c r="M24" s="309">
        <v>6210010020</v>
      </c>
      <c r="N24" s="308">
        <v>129</v>
      </c>
      <c r="O24" s="307">
        <v>728000</v>
      </c>
      <c r="P24" s="307">
        <v>728000</v>
      </c>
      <c r="Q24" s="307">
        <v>728000</v>
      </c>
    </row>
    <row r="25" spans="1:17" ht="35.25" customHeight="1" x14ac:dyDescent="0.25">
      <c r="A25" s="316"/>
      <c r="B25" s="315"/>
      <c r="C25" s="314"/>
      <c r="D25" s="339"/>
      <c r="E25" s="339"/>
      <c r="F25" s="341" t="s">
        <v>252</v>
      </c>
      <c r="G25" s="341"/>
      <c r="H25" s="341"/>
      <c r="I25" s="341"/>
      <c r="J25" s="311">
        <v>232</v>
      </c>
      <c r="K25" s="310">
        <v>1</v>
      </c>
      <c r="L25" s="310">
        <v>4</v>
      </c>
      <c r="M25" s="309">
        <v>6210010020</v>
      </c>
      <c r="N25" s="308" t="s">
        <v>262</v>
      </c>
      <c r="O25" s="307">
        <f>O26+O27</f>
        <v>350000</v>
      </c>
      <c r="P25" s="307">
        <f>P26+P27</f>
        <v>350000</v>
      </c>
      <c r="Q25" s="307">
        <f>Q26+Q27</f>
        <v>350000</v>
      </c>
    </row>
    <row r="26" spans="1:17" ht="29.25" customHeight="1" x14ac:dyDescent="0.25">
      <c r="A26" s="316"/>
      <c r="B26" s="315"/>
      <c r="C26" s="314"/>
      <c r="D26" s="339"/>
      <c r="E26" s="339"/>
      <c r="F26" s="312" t="s">
        <v>326</v>
      </c>
      <c r="G26" s="312"/>
      <c r="H26" s="312"/>
      <c r="I26" s="312"/>
      <c r="J26" s="311">
        <v>232</v>
      </c>
      <c r="K26" s="310">
        <v>1</v>
      </c>
      <c r="L26" s="310">
        <v>4</v>
      </c>
      <c r="M26" s="309">
        <v>6210010020</v>
      </c>
      <c r="N26" s="308">
        <v>244</v>
      </c>
      <c r="O26" s="307">
        <v>305000</v>
      </c>
      <c r="P26" s="307">
        <v>305000</v>
      </c>
      <c r="Q26" s="307">
        <v>305000</v>
      </c>
    </row>
    <row r="27" spans="1:17" ht="21" customHeight="1" x14ac:dyDescent="0.25">
      <c r="A27" s="316"/>
      <c r="B27" s="315"/>
      <c r="C27" s="314"/>
      <c r="D27" s="339"/>
      <c r="E27" s="339"/>
      <c r="F27" s="338" t="s">
        <v>329</v>
      </c>
      <c r="G27" s="337"/>
      <c r="H27" s="337"/>
      <c r="I27" s="336"/>
      <c r="J27" s="311">
        <v>232</v>
      </c>
      <c r="K27" s="310">
        <v>1</v>
      </c>
      <c r="L27" s="310">
        <v>4</v>
      </c>
      <c r="M27" s="309">
        <v>6210010020</v>
      </c>
      <c r="N27" s="308">
        <v>247</v>
      </c>
      <c r="O27" s="307">
        <v>45000</v>
      </c>
      <c r="P27" s="307">
        <v>45000</v>
      </c>
      <c r="Q27" s="307">
        <v>45000</v>
      </c>
    </row>
    <row r="28" spans="1:17" ht="16.5" customHeight="1" x14ac:dyDescent="0.25">
      <c r="A28" s="316"/>
      <c r="B28" s="315"/>
      <c r="C28" s="314"/>
      <c r="D28" s="339"/>
      <c r="E28" s="339"/>
      <c r="F28" s="341" t="s">
        <v>234</v>
      </c>
      <c r="G28" s="341"/>
      <c r="H28" s="341"/>
      <c r="I28" s="341"/>
      <c r="J28" s="311">
        <v>232</v>
      </c>
      <c r="K28" s="310">
        <v>1</v>
      </c>
      <c r="L28" s="310">
        <v>4</v>
      </c>
      <c r="M28" s="309">
        <v>6210010020</v>
      </c>
      <c r="N28" s="308" t="s">
        <v>306</v>
      </c>
      <c r="O28" s="307">
        <v>72100</v>
      </c>
      <c r="P28" s="307">
        <v>72100</v>
      </c>
      <c r="Q28" s="307">
        <v>72100</v>
      </c>
    </row>
    <row r="29" spans="1:17" ht="18.75" customHeight="1" x14ac:dyDescent="0.25">
      <c r="A29" s="316"/>
      <c r="B29" s="315"/>
      <c r="C29" s="314"/>
      <c r="D29" s="339"/>
      <c r="E29" s="339"/>
      <c r="F29" s="341" t="s">
        <v>305</v>
      </c>
      <c r="G29" s="341"/>
      <c r="H29" s="341"/>
      <c r="I29" s="341"/>
      <c r="J29" s="311">
        <v>232</v>
      </c>
      <c r="K29" s="310">
        <v>1</v>
      </c>
      <c r="L29" s="310">
        <v>4</v>
      </c>
      <c r="M29" s="309">
        <v>6210010020</v>
      </c>
      <c r="N29" s="308" t="s">
        <v>304</v>
      </c>
      <c r="O29" s="307">
        <f>O30+O31</f>
        <v>45000</v>
      </c>
      <c r="P29" s="307">
        <f>P30+P31</f>
        <v>40000</v>
      </c>
      <c r="Q29" s="307">
        <f>Q30+Q31</f>
        <v>40000</v>
      </c>
    </row>
    <row r="30" spans="1:17" ht="35.25" customHeight="1" x14ac:dyDescent="0.25">
      <c r="A30" s="379"/>
      <c r="B30" s="315"/>
      <c r="C30" s="388"/>
      <c r="D30" s="313"/>
      <c r="E30" s="313"/>
      <c r="F30" s="312" t="s">
        <v>336</v>
      </c>
      <c r="G30" s="312"/>
      <c r="H30" s="312"/>
      <c r="I30" s="312"/>
      <c r="J30" s="311">
        <v>232</v>
      </c>
      <c r="K30" s="310">
        <v>1</v>
      </c>
      <c r="L30" s="310">
        <v>4</v>
      </c>
      <c r="M30" s="309">
        <v>6210010020</v>
      </c>
      <c r="N30" s="308">
        <v>851</v>
      </c>
      <c r="O30" s="307">
        <v>25000</v>
      </c>
      <c r="P30" s="307">
        <v>20000</v>
      </c>
      <c r="Q30" s="306">
        <v>20000</v>
      </c>
    </row>
    <row r="31" spans="1:17" ht="18.75" customHeight="1" x14ac:dyDescent="0.25">
      <c r="A31" s="379"/>
      <c r="B31" s="315"/>
      <c r="C31" s="383"/>
      <c r="D31" s="440"/>
      <c r="E31" s="440"/>
      <c r="F31" s="439" t="s">
        <v>335</v>
      </c>
      <c r="G31" s="439"/>
      <c r="H31" s="439"/>
      <c r="I31" s="438"/>
      <c r="J31" s="311">
        <v>232</v>
      </c>
      <c r="K31" s="310">
        <v>1</v>
      </c>
      <c r="L31" s="310">
        <v>4</v>
      </c>
      <c r="M31" s="309">
        <v>6210010020</v>
      </c>
      <c r="N31" s="308">
        <v>853</v>
      </c>
      <c r="O31" s="307">
        <v>20000</v>
      </c>
      <c r="P31" s="307">
        <v>20000</v>
      </c>
      <c r="Q31" s="306">
        <v>20000</v>
      </c>
    </row>
    <row r="32" spans="1:17" ht="68.25" customHeight="1" x14ac:dyDescent="0.25">
      <c r="A32" s="379"/>
      <c r="B32" s="315"/>
      <c r="C32" s="325" t="s">
        <v>167</v>
      </c>
      <c r="D32" s="324"/>
      <c r="E32" s="324"/>
      <c r="F32" s="324"/>
      <c r="G32" s="324"/>
      <c r="H32" s="324"/>
      <c r="I32" s="323"/>
      <c r="J32" s="330">
        <v>232</v>
      </c>
      <c r="K32" s="329">
        <v>1</v>
      </c>
      <c r="L32" s="329">
        <v>6</v>
      </c>
      <c r="M32" s="437">
        <v>0</v>
      </c>
      <c r="N32" s="327">
        <v>0</v>
      </c>
      <c r="O32" s="326">
        <f>O33</f>
        <v>57200</v>
      </c>
      <c r="P32" s="326">
        <f>P33</f>
        <v>57200</v>
      </c>
      <c r="Q32" s="326">
        <f>Q33</f>
        <v>57200</v>
      </c>
    </row>
    <row r="33" spans="1:17" ht="89.25" customHeight="1" x14ac:dyDescent="0.25">
      <c r="A33" s="379"/>
      <c r="B33" s="315"/>
      <c r="C33" s="314"/>
      <c r="D33" s="339"/>
      <c r="E33" s="339"/>
      <c r="F33" s="312" t="s">
        <v>334</v>
      </c>
      <c r="G33" s="312"/>
      <c r="H33" s="312"/>
      <c r="I33" s="312"/>
      <c r="J33" s="311">
        <v>232</v>
      </c>
      <c r="K33" s="310">
        <v>1</v>
      </c>
      <c r="L33" s="310">
        <v>6</v>
      </c>
      <c r="M33" s="309">
        <v>6200000000</v>
      </c>
      <c r="N33" s="308">
        <v>0</v>
      </c>
      <c r="O33" s="307">
        <f>O34</f>
        <v>57200</v>
      </c>
      <c r="P33" s="307">
        <f>P34</f>
        <v>57200</v>
      </c>
      <c r="Q33" s="307">
        <f>Q34</f>
        <v>57200</v>
      </c>
    </row>
    <row r="34" spans="1:17" ht="63.75" customHeight="1" x14ac:dyDescent="0.25">
      <c r="A34" s="379"/>
      <c r="B34" s="315"/>
      <c r="C34" s="314"/>
      <c r="D34" s="339"/>
      <c r="E34" s="339"/>
      <c r="F34" s="312" t="s">
        <v>309</v>
      </c>
      <c r="G34" s="312"/>
      <c r="H34" s="312"/>
      <c r="I34" s="312"/>
      <c r="J34" s="311">
        <v>232</v>
      </c>
      <c r="K34" s="310">
        <v>1</v>
      </c>
      <c r="L34" s="310">
        <v>6</v>
      </c>
      <c r="M34" s="309">
        <v>6210000000</v>
      </c>
      <c r="N34" s="308">
        <v>0</v>
      </c>
      <c r="O34" s="307">
        <f>O35</f>
        <v>57200</v>
      </c>
      <c r="P34" s="307">
        <f>P35</f>
        <v>57200</v>
      </c>
      <c r="Q34" s="307">
        <f>Q35</f>
        <v>57200</v>
      </c>
    </row>
    <row r="35" spans="1:17" ht="59.25" customHeight="1" x14ac:dyDescent="0.25">
      <c r="A35" s="379"/>
      <c r="B35" s="315"/>
      <c r="C35" s="314"/>
      <c r="D35" s="339"/>
      <c r="E35" s="339"/>
      <c r="F35" s="312" t="s">
        <v>302</v>
      </c>
      <c r="G35" s="312"/>
      <c r="H35" s="312"/>
      <c r="I35" s="312"/>
      <c r="J35" s="311">
        <v>232</v>
      </c>
      <c r="K35" s="310">
        <v>1</v>
      </c>
      <c r="L35" s="310">
        <v>6</v>
      </c>
      <c r="M35" s="309">
        <v>6210010080</v>
      </c>
      <c r="N35" s="308">
        <v>0</v>
      </c>
      <c r="O35" s="307">
        <f>O36</f>
        <v>57200</v>
      </c>
      <c r="P35" s="307">
        <f>P36</f>
        <v>57200</v>
      </c>
      <c r="Q35" s="307">
        <f>Q36</f>
        <v>57200</v>
      </c>
    </row>
    <row r="36" spans="1:17" ht="18.75" customHeight="1" x14ac:dyDescent="0.25">
      <c r="A36" s="379"/>
      <c r="B36" s="315"/>
      <c r="C36" s="314"/>
      <c r="D36" s="339"/>
      <c r="E36" s="339"/>
      <c r="F36" s="312" t="s">
        <v>234</v>
      </c>
      <c r="G36" s="312"/>
      <c r="H36" s="312"/>
      <c r="I36" s="312"/>
      <c r="J36" s="311">
        <v>232</v>
      </c>
      <c r="K36" s="310">
        <v>1</v>
      </c>
      <c r="L36" s="310">
        <v>6</v>
      </c>
      <c r="M36" s="309">
        <v>6210010080</v>
      </c>
      <c r="N36" s="308">
        <v>540</v>
      </c>
      <c r="O36" s="307">
        <v>57200</v>
      </c>
      <c r="P36" s="307">
        <v>57200</v>
      </c>
      <c r="Q36" s="307">
        <v>57200</v>
      </c>
    </row>
    <row r="37" spans="1:17" ht="33" customHeight="1" x14ac:dyDescent="0.25">
      <c r="A37" s="379"/>
      <c r="B37" s="425"/>
      <c r="C37" s="314"/>
      <c r="D37" s="339"/>
      <c r="E37" s="339"/>
      <c r="F37" s="436" t="s">
        <v>240</v>
      </c>
      <c r="G37" s="436"/>
      <c r="H37" s="436"/>
      <c r="I37" s="436"/>
      <c r="J37" s="433">
        <v>232</v>
      </c>
      <c r="K37" s="435">
        <v>1</v>
      </c>
      <c r="L37" s="435">
        <v>11</v>
      </c>
      <c r="M37" s="434">
        <v>0</v>
      </c>
      <c r="N37" s="433">
        <v>0</v>
      </c>
      <c r="O37" s="432">
        <f>O39</f>
        <v>0</v>
      </c>
      <c r="P37" s="432">
        <v>0</v>
      </c>
      <c r="Q37" s="432">
        <v>0</v>
      </c>
    </row>
    <row r="38" spans="1:17" ht="33" customHeight="1" x14ac:dyDescent="0.25">
      <c r="A38" s="379"/>
      <c r="B38" s="425"/>
      <c r="C38" s="314"/>
      <c r="D38" s="339"/>
      <c r="E38" s="339"/>
      <c r="F38" s="312" t="s">
        <v>276</v>
      </c>
      <c r="G38" s="312"/>
      <c r="H38" s="312"/>
      <c r="I38" s="312"/>
      <c r="J38" s="431">
        <v>232</v>
      </c>
      <c r="K38" s="430">
        <v>1</v>
      </c>
      <c r="L38" s="429">
        <v>11</v>
      </c>
      <c r="M38" s="428">
        <v>7700000000</v>
      </c>
      <c r="N38" s="427">
        <v>0</v>
      </c>
      <c r="O38" s="426">
        <f>O39</f>
        <v>0</v>
      </c>
      <c r="P38" s="426">
        <v>0</v>
      </c>
      <c r="Q38" s="426">
        <v>0</v>
      </c>
    </row>
    <row r="39" spans="1:17" ht="46.9" customHeight="1" x14ac:dyDescent="0.25">
      <c r="A39" s="379"/>
      <c r="B39" s="425"/>
      <c r="C39" s="314"/>
      <c r="D39" s="339"/>
      <c r="E39" s="339"/>
      <c r="F39" s="338" t="s">
        <v>301</v>
      </c>
      <c r="G39" s="337"/>
      <c r="H39" s="337"/>
      <c r="I39" s="336"/>
      <c r="J39" s="311">
        <v>232</v>
      </c>
      <c r="K39" s="310">
        <v>1</v>
      </c>
      <c r="L39" s="310">
        <v>11</v>
      </c>
      <c r="M39" s="309">
        <v>7700000040</v>
      </c>
      <c r="N39" s="308">
        <v>0</v>
      </c>
      <c r="O39" s="307">
        <f>O40</f>
        <v>0</v>
      </c>
      <c r="P39" s="307">
        <v>0</v>
      </c>
      <c r="Q39" s="307">
        <v>0</v>
      </c>
    </row>
    <row r="40" spans="1:17" ht="23.45" customHeight="1" x14ac:dyDescent="0.25">
      <c r="A40" s="379"/>
      <c r="B40" s="425"/>
      <c r="C40" s="314"/>
      <c r="D40" s="339"/>
      <c r="E40" s="339"/>
      <c r="F40" s="312" t="s">
        <v>300</v>
      </c>
      <c r="G40" s="312"/>
      <c r="H40" s="312"/>
      <c r="I40" s="312"/>
      <c r="J40" s="311">
        <v>232</v>
      </c>
      <c r="K40" s="310">
        <v>1</v>
      </c>
      <c r="L40" s="310">
        <v>11</v>
      </c>
      <c r="M40" s="309">
        <v>7700000040</v>
      </c>
      <c r="N40" s="308">
        <v>870</v>
      </c>
      <c r="O40" s="307">
        <v>0</v>
      </c>
      <c r="P40" s="307">
        <v>0</v>
      </c>
      <c r="Q40" s="307">
        <v>0</v>
      </c>
    </row>
    <row r="41" spans="1:17" ht="15" customHeight="1" x14ac:dyDescent="0.25">
      <c r="A41" s="396" t="s">
        <v>299</v>
      </c>
      <c r="B41" s="395"/>
      <c r="C41" s="395"/>
      <c r="D41" s="395"/>
      <c r="E41" s="395"/>
      <c r="F41" s="395"/>
      <c r="G41" s="395"/>
      <c r="H41" s="395"/>
      <c r="I41" s="394"/>
      <c r="J41" s="330">
        <v>232</v>
      </c>
      <c r="K41" s="329">
        <v>2</v>
      </c>
      <c r="L41" s="329">
        <v>0</v>
      </c>
      <c r="M41" s="328">
        <v>0</v>
      </c>
      <c r="N41" s="327">
        <v>0</v>
      </c>
      <c r="O41" s="326">
        <f>O46+O49</f>
        <v>254900</v>
      </c>
      <c r="P41" s="326">
        <f>P46+P49</f>
        <v>257600</v>
      </c>
      <c r="Q41" s="384">
        <f>Q46+Q49</f>
        <v>267800</v>
      </c>
    </row>
    <row r="42" spans="1:17" ht="30" customHeight="1" x14ac:dyDescent="0.25">
      <c r="A42" s="316"/>
      <c r="B42" s="315"/>
      <c r="C42" s="387" t="s">
        <v>47</v>
      </c>
      <c r="D42" s="386"/>
      <c r="E42" s="386"/>
      <c r="F42" s="386"/>
      <c r="G42" s="386"/>
      <c r="H42" s="386"/>
      <c r="I42" s="385"/>
      <c r="J42" s="330">
        <v>232</v>
      </c>
      <c r="K42" s="329">
        <v>2</v>
      </c>
      <c r="L42" s="329">
        <v>3</v>
      </c>
      <c r="M42" s="328">
        <v>0</v>
      </c>
      <c r="N42" s="327">
        <v>0</v>
      </c>
      <c r="O42" s="326">
        <f>O46+O49</f>
        <v>254900</v>
      </c>
      <c r="P42" s="326">
        <f>P46+P49</f>
        <v>257600</v>
      </c>
      <c r="Q42" s="384">
        <f>Q46+Q49</f>
        <v>267800</v>
      </c>
    </row>
    <row r="43" spans="1:17" ht="99.75" customHeight="1" x14ac:dyDescent="0.25">
      <c r="A43" s="316"/>
      <c r="B43" s="315"/>
      <c r="C43" s="383"/>
      <c r="D43" s="325" t="s">
        <v>255</v>
      </c>
      <c r="E43" s="324"/>
      <c r="F43" s="324"/>
      <c r="G43" s="324"/>
      <c r="H43" s="324"/>
      <c r="I43" s="323"/>
      <c r="J43" s="330">
        <v>232</v>
      </c>
      <c r="K43" s="329">
        <v>2</v>
      </c>
      <c r="L43" s="329">
        <v>3</v>
      </c>
      <c r="M43" s="408">
        <v>6200000000</v>
      </c>
      <c r="N43" s="327">
        <v>0</v>
      </c>
      <c r="O43" s="326">
        <f>O44</f>
        <v>254900</v>
      </c>
      <c r="P43" s="326">
        <f>P44</f>
        <v>257600</v>
      </c>
      <c r="Q43" s="384">
        <f>Q44</f>
        <v>267800</v>
      </c>
    </row>
    <row r="44" spans="1:17" ht="39" customHeight="1" x14ac:dyDescent="0.25">
      <c r="A44" s="316"/>
      <c r="B44" s="315"/>
      <c r="C44" s="314"/>
      <c r="D44" s="423" t="s">
        <v>294</v>
      </c>
      <c r="E44" s="422"/>
      <c r="F44" s="422"/>
      <c r="G44" s="422"/>
      <c r="H44" s="422"/>
      <c r="I44" s="421"/>
      <c r="J44" s="311">
        <v>232</v>
      </c>
      <c r="K44" s="310">
        <v>2</v>
      </c>
      <c r="L44" s="310">
        <v>3</v>
      </c>
      <c r="M44" s="309">
        <v>6220000000</v>
      </c>
      <c r="N44" s="308">
        <v>0</v>
      </c>
      <c r="O44" s="326">
        <f>O46+O49</f>
        <v>254900</v>
      </c>
      <c r="P44" s="326">
        <f>P46+P49</f>
        <v>257600</v>
      </c>
      <c r="Q44" s="384">
        <f>Q46+Q49</f>
        <v>267800</v>
      </c>
    </row>
    <row r="45" spans="1:17" ht="30.6" customHeight="1" x14ac:dyDescent="0.25">
      <c r="A45" s="316"/>
      <c r="B45" s="315"/>
      <c r="C45" s="314"/>
      <c r="D45" s="339"/>
      <c r="E45" s="424"/>
      <c r="F45" s="423" t="s">
        <v>298</v>
      </c>
      <c r="G45" s="422"/>
      <c r="H45" s="422"/>
      <c r="I45" s="421"/>
      <c r="J45" s="348">
        <v>232</v>
      </c>
      <c r="K45" s="347">
        <v>2</v>
      </c>
      <c r="L45" s="347">
        <v>3</v>
      </c>
      <c r="M45" s="309">
        <v>6220051180</v>
      </c>
      <c r="N45" s="342">
        <v>0</v>
      </c>
      <c r="O45" s="353">
        <f>O46+O49</f>
        <v>254900</v>
      </c>
      <c r="P45" s="353">
        <f>P46+P49</f>
        <v>257600</v>
      </c>
      <c r="Q45" s="353">
        <f>Q46+Q49</f>
        <v>267800</v>
      </c>
    </row>
    <row r="46" spans="1:17" ht="38.25" customHeight="1" x14ac:dyDescent="0.25">
      <c r="A46" s="316"/>
      <c r="B46" s="315"/>
      <c r="C46" s="314"/>
      <c r="D46" s="339"/>
      <c r="E46" s="339"/>
      <c r="F46" s="341" t="s">
        <v>297</v>
      </c>
      <c r="G46" s="341"/>
      <c r="H46" s="341"/>
      <c r="I46" s="341"/>
      <c r="J46" s="311">
        <v>232</v>
      </c>
      <c r="K46" s="310">
        <v>2</v>
      </c>
      <c r="L46" s="310">
        <v>3</v>
      </c>
      <c r="M46" s="309">
        <v>6220051180</v>
      </c>
      <c r="N46" s="308" t="s">
        <v>296</v>
      </c>
      <c r="O46" s="307">
        <f>O47+O48</f>
        <v>244980</v>
      </c>
      <c r="P46" s="307">
        <f>P47+P48</f>
        <v>244980</v>
      </c>
      <c r="Q46" s="306">
        <f>Q47+Q48</f>
        <v>260400</v>
      </c>
    </row>
    <row r="47" spans="1:17" ht="30" customHeight="1" x14ac:dyDescent="0.25">
      <c r="A47" s="316"/>
      <c r="B47" s="315"/>
      <c r="C47" s="314"/>
      <c r="D47" s="339"/>
      <c r="E47" s="339"/>
      <c r="F47" s="312" t="s">
        <v>333</v>
      </c>
      <c r="G47" s="312"/>
      <c r="H47" s="312"/>
      <c r="I47" s="312"/>
      <c r="J47" s="311">
        <v>232</v>
      </c>
      <c r="K47" s="310">
        <v>2</v>
      </c>
      <c r="L47" s="310">
        <v>3</v>
      </c>
      <c r="M47" s="309">
        <v>6220051180</v>
      </c>
      <c r="N47" s="308">
        <v>121</v>
      </c>
      <c r="O47" s="307">
        <v>188150</v>
      </c>
      <c r="P47" s="307">
        <v>188150</v>
      </c>
      <c r="Q47" s="307">
        <v>200000</v>
      </c>
    </row>
    <row r="48" spans="1:17" ht="66" customHeight="1" x14ac:dyDescent="0.25">
      <c r="A48" s="316"/>
      <c r="B48" s="315"/>
      <c r="C48" s="314"/>
      <c r="D48" s="339"/>
      <c r="E48" s="339"/>
      <c r="F48" s="312" t="s">
        <v>332</v>
      </c>
      <c r="G48" s="312"/>
      <c r="H48" s="312"/>
      <c r="I48" s="312"/>
      <c r="J48" s="311">
        <v>232</v>
      </c>
      <c r="K48" s="310">
        <v>2</v>
      </c>
      <c r="L48" s="310">
        <v>3</v>
      </c>
      <c r="M48" s="309">
        <v>6220051180</v>
      </c>
      <c r="N48" s="308">
        <v>129</v>
      </c>
      <c r="O48" s="307">
        <v>56830</v>
      </c>
      <c r="P48" s="307">
        <v>56830</v>
      </c>
      <c r="Q48" s="307">
        <v>60400</v>
      </c>
    </row>
    <row r="49" spans="1:17" ht="33" customHeight="1" x14ac:dyDescent="0.25">
      <c r="A49" s="316"/>
      <c r="B49" s="315"/>
      <c r="C49" s="314"/>
      <c r="D49" s="339"/>
      <c r="E49" s="339"/>
      <c r="F49" s="341" t="s">
        <v>252</v>
      </c>
      <c r="G49" s="341"/>
      <c r="H49" s="341"/>
      <c r="I49" s="341"/>
      <c r="J49" s="311">
        <v>232</v>
      </c>
      <c r="K49" s="310">
        <v>2</v>
      </c>
      <c r="L49" s="310">
        <v>3</v>
      </c>
      <c r="M49" s="309">
        <v>6220051180</v>
      </c>
      <c r="N49" s="308" t="s">
        <v>262</v>
      </c>
      <c r="O49" s="307">
        <f>O50</f>
        <v>9920</v>
      </c>
      <c r="P49" s="307">
        <v>12620</v>
      </c>
      <c r="Q49" s="306">
        <v>7400</v>
      </c>
    </row>
    <row r="50" spans="1:17" ht="32.25" customHeight="1" x14ac:dyDescent="0.25">
      <c r="A50" s="316"/>
      <c r="B50" s="315"/>
      <c r="C50" s="314"/>
      <c r="D50" s="339"/>
      <c r="E50" s="339"/>
      <c r="F50" s="312" t="s">
        <v>326</v>
      </c>
      <c r="G50" s="312"/>
      <c r="H50" s="312"/>
      <c r="I50" s="312"/>
      <c r="J50" s="311">
        <v>232</v>
      </c>
      <c r="K50" s="310">
        <v>2</v>
      </c>
      <c r="L50" s="310">
        <v>3</v>
      </c>
      <c r="M50" s="309">
        <v>6220051180</v>
      </c>
      <c r="N50" s="308">
        <v>244</v>
      </c>
      <c r="O50" s="307">
        <v>9920</v>
      </c>
      <c r="P50" s="307">
        <v>12620</v>
      </c>
      <c r="Q50" s="307">
        <v>7400</v>
      </c>
    </row>
    <row r="51" spans="1:17" ht="46.5" customHeight="1" x14ac:dyDescent="0.25">
      <c r="A51" s="396" t="s">
        <v>295</v>
      </c>
      <c r="B51" s="395"/>
      <c r="C51" s="395"/>
      <c r="D51" s="395"/>
      <c r="E51" s="395"/>
      <c r="F51" s="395"/>
      <c r="G51" s="395"/>
      <c r="H51" s="395"/>
      <c r="I51" s="394"/>
      <c r="J51" s="330">
        <v>232</v>
      </c>
      <c r="K51" s="329">
        <v>3</v>
      </c>
      <c r="L51" s="329">
        <v>0</v>
      </c>
      <c r="M51" s="328">
        <v>0</v>
      </c>
      <c r="N51" s="327">
        <v>0</v>
      </c>
      <c r="O51" s="326">
        <f>O52+O58+O65</f>
        <v>110000</v>
      </c>
      <c r="P51" s="326">
        <f>P52+P58+P65</f>
        <v>110000</v>
      </c>
      <c r="Q51" s="326">
        <f>Q52+Q58+Q65</f>
        <v>110000</v>
      </c>
    </row>
    <row r="52" spans="1:17" ht="21.75" customHeight="1" x14ac:dyDescent="0.25">
      <c r="A52" s="316"/>
      <c r="B52" s="315"/>
      <c r="C52" s="387" t="s">
        <v>72</v>
      </c>
      <c r="D52" s="386"/>
      <c r="E52" s="386"/>
      <c r="F52" s="386"/>
      <c r="G52" s="386"/>
      <c r="H52" s="386"/>
      <c r="I52" s="385"/>
      <c r="J52" s="330">
        <v>232</v>
      </c>
      <c r="K52" s="329">
        <v>3</v>
      </c>
      <c r="L52" s="329">
        <v>4</v>
      </c>
      <c r="M52" s="328">
        <v>0</v>
      </c>
      <c r="N52" s="327">
        <v>0</v>
      </c>
      <c r="O52" s="326">
        <f>O54</f>
        <v>0</v>
      </c>
      <c r="P52" s="326">
        <f>P54</f>
        <v>0</v>
      </c>
      <c r="Q52" s="384">
        <f>Q54</f>
        <v>0</v>
      </c>
    </row>
    <row r="53" spans="1:17" ht="109.5" customHeight="1" x14ac:dyDescent="0.25">
      <c r="A53" s="316"/>
      <c r="B53" s="315"/>
      <c r="C53" s="383"/>
      <c r="D53" s="325" t="s">
        <v>255</v>
      </c>
      <c r="E53" s="324"/>
      <c r="F53" s="324"/>
      <c r="G53" s="324"/>
      <c r="H53" s="324"/>
      <c r="I53" s="323"/>
      <c r="J53" s="330">
        <v>232</v>
      </c>
      <c r="K53" s="329">
        <v>3</v>
      </c>
      <c r="L53" s="329">
        <v>4</v>
      </c>
      <c r="M53" s="320">
        <v>6200000000</v>
      </c>
      <c r="N53" s="327">
        <v>0</v>
      </c>
      <c r="O53" s="326">
        <v>0</v>
      </c>
      <c r="P53" s="326">
        <v>0</v>
      </c>
      <c r="Q53" s="384">
        <v>0</v>
      </c>
    </row>
    <row r="54" spans="1:17" ht="74.25" customHeight="1" x14ac:dyDescent="0.25">
      <c r="A54" s="316"/>
      <c r="B54" s="315"/>
      <c r="C54" s="314"/>
      <c r="D54" s="420" t="s">
        <v>294</v>
      </c>
      <c r="E54" s="419"/>
      <c r="F54" s="419"/>
      <c r="G54" s="419"/>
      <c r="H54" s="419"/>
      <c r="I54" s="418"/>
      <c r="J54" s="311">
        <v>232</v>
      </c>
      <c r="K54" s="310">
        <v>3</v>
      </c>
      <c r="L54" s="310">
        <v>4</v>
      </c>
      <c r="M54" s="309">
        <v>6220000000</v>
      </c>
      <c r="N54" s="308">
        <v>0</v>
      </c>
      <c r="O54" s="307">
        <f>O55</f>
        <v>0</v>
      </c>
      <c r="P54" s="307">
        <f>P55</f>
        <v>0</v>
      </c>
      <c r="Q54" s="306">
        <f>Q55</f>
        <v>0</v>
      </c>
    </row>
    <row r="55" spans="1:17" ht="132" customHeight="1" x14ac:dyDescent="0.25">
      <c r="A55" s="316"/>
      <c r="B55" s="315"/>
      <c r="C55" s="314"/>
      <c r="D55" s="420" t="s">
        <v>293</v>
      </c>
      <c r="E55" s="419"/>
      <c r="F55" s="419"/>
      <c r="G55" s="419"/>
      <c r="H55" s="419"/>
      <c r="I55" s="418"/>
      <c r="J55" s="348">
        <v>232</v>
      </c>
      <c r="K55" s="347">
        <v>3</v>
      </c>
      <c r="L55" s="347">
        <v>4</v>
      </c>
      <c r="M55" s="309">
        <v>6220059302</v>
      </c>
      <c r="N55" s="342">
        <v>0</v>
      </c>
      <c r="O55" s="346">
        <f>O56</f>
        <v>0</v>
      </c>
      <c r="P55" s="346">
        <f>P56</f>
        <v>0</v>
      </c>
      <c r="Q55" s="417">
        <f>Q56</f>
        <v>0</v>
      </c>
    </row>
    <row r="56" spans="1:17" ht="42.75" customHeight="1" x14ac:dyDescent="0.25">
      <c r="A56" s="316"/>
      <c r="B56" s="315"/>
      <c r="C56" s="314"/>
      <c r="D56" s="339"/>
      <c r="E56" s="339"/>
      <c r="F56" s="341" t="s">
        <v>252</v>
      </c>
      <c r="G56" s="341"/>
      <c r="H56" s="341"/>
      <c r="I56" s="341"/>
      <c r="J56" s="311">
        <v>232</v>
      </c>
      <c r="K56" s="310">
        <v>3</v>
      </c>
      <c r="L56" s="310">
        <v>4</v>
      </c>
      <c r="M56" s="309">
        <v>6220059302</v>
      </c>
      <c r="N56" s="308" t="s">
        <v>262</v>
      </c>
      <c r="O56" s="346">
        <v>0</v>
      </c>
      <c r="P56" s="346">
        <v>0</v>
      </c>
      <c r="Q56" s="417">
        <v>0</v>
      </c>
    </row>
    <row r="57" spans="1:17" ht="42.75" customHeight="1" x14ac:dyDescent="0.25">
      <c r="A57" s="316"/>
      <c r="B57" s="315"/>
      <c r="C57" s="314"/>
      <c r="D57" s="339"/>
      <c r="E57" s="339"/>
      <c r="F57" s="312" t="s">
        <v>326</v>
      </c>
      <c r="G57" s="312"/>
      <c r="H57" s="312"/>
      <c r="I57" s="312"/>
      <c r="J57" s="311">
        <v>232</v>
      </c>
      <c r="K57" s="310">
        <v>3</v>
      </c>
      <c r="L57" s="310">
        <v>4</v>
      </c>
      <c r="M57" s="309">
        <v>6220059302</v>
      </c>
      <c r="N57" s="308">
        <v>244</v>
      </c>
      <c r="O57" s="346">
        <v>0</v>
      </c>
      <c r="P57" s="346">
        <v>0</v>
      </c>
      <c r="Q57" s="417">
        <v>0</v>
      </c>
    </row>
    <row r="58" spans="1:17" ht="33" customHeight="1" x14ac:dyDescent="0.25">
      <c r="A58" s="316"/>
      <c r="B58" s="315"/>
      <c r="C58" s="387" t="s">
        <v>51</v>
      </c>
      <c r="D58" s="386"/>
      <c r="E58" s="386"/>
      <c r="F58" s="386"/>
      <c r="G58" s="386"/>
      <c r="H58" s="386"/>
      <c r="I58" s="385"/>
      <c r="J58" s="330">
        <v>232</v>
      </c>
      <c r="K58" s="329">
        <v>3</v>
      </c>
      <c r="L58" s="329">
        <v>10</v>
      </c>
      <c r="M58" s="328">
        <v>0</v>
      </c>
      <c r="N58" s="327">
        <v>0</v>
      </c>
      <c r="O58" s="353">
        <f>O60</f>
        <v>100000</v>
      </c>
      <c r="P58" s="353">
        <f>P60</f>
        <v>100000</v>
      </c>
      <c r="Q58" s="353">
        <f>Q60</f>
        <v>100000</v>
      </c>
    </row>
    <row r="59" spans="1:17" ht="103.5" customHeight="1" x14ac:dyDescent="0.25">
      <c r="A59" s="316"/>
      <c r="B59" s="315"/>
      <c r="C59" s="383"/>
      <c r="D59" s="325" t="s">
        <v>255</v>
      </c>
      <c r="E59" s="324"/>
      <c r="F59" s="324"/>
      <c r="G59" s="324"/>
      <c r="H59" s="324"/>
      <c r="I59" s="323"/>
      <c r="J59" s="330">
        <v>232</v>
      </c>
      <c r="K59" s="329">
        <v>3</v>
      </c>
      <c r="L59" s="329">
        <v>10</v>
      </c>
      <c r="M59" s="355">
        <v>6200000000</v>
      </c>
      <c r="N59" s="327">
        <v>0</v>
      </c>
      <c r="O59" s="353">
        <f>O60</f>
        <v>100000</v>
      </c>
      <c r="P59" s="353">
        <v>100000</v>
      </c>
      <c r="Q59" s="353">
        <v>100000</v>
      </c>
    </row>
    <row r="60" spans="1:17" ht="69.75" customHeight="1" x14ac:dyDescent="0.25">
      <c r="A60" s="316"/>
      <c r="B60" s="315"/>
      <c r="C60" s="314"/>
      <c r="D60" s="415" t="s">
        <v>292</v>
      </c>
      <c r="E60" s="414"/>
      <c r="F60" s="414"/>
      <c r="G60" s="414"/>
      <c r="H60" s="414"/>
      <c r="I60" s="413"/>
      <c r="J60" s="311">
        <v>232</v>
      </c>
      <c r="K60" s="310">
        <v>3</v>
      </c>
      <c r="L60" s="310">
        <v>10</v>
      </c>
      <c r="M60" s="309">
        <v>6230000000</v>
      </c>
      <c r="N60" s="308">
        <v>0</v>
      </c>
      <c r="O60" s="346">
        <f>O61</f>
        <v>100000</v>
      </c>
      <c r="P60" s="346">
        <f>P61</f>
        <v>100000</v>
      </c>
      <c r="Q60" s="346">
        <f>Q61</f>
        <v>100000</v>
      </c>
    </row>
    <row r="61" spans="1:17" ht="77.25" customHeight="1" x14ac:dyDescent="0.25">
      <c r="A61" s="316"/>
      <c r="B61" s="315"/>
      <c r="C61" s="314"/>
      <c r="D61" s="416"/>
      <c r="E61" s="415" t="s">
        <v>291</v>
      </c>
      <c r="F61" s="414"/>
      <c r="G61" s="414"/>
      <c r="H61" s="414"/>
      <c r="I61" s="413"/>
      <c r="J61" s="311">
        <v>232</v>
      </c>
      <c r="K61" s="310">
        <v>3</v>
      </c>
      <c r="L61" s="310">
        <v>10</v>
      </c>
      <c r="M61" s="309">
        <v>6230095020</v>
      </c>
      <c r="N61" s="308">
        <v>0</v>
      </c>
      <c r="O61" s="346">
        <f>O62</f>
        <v>100000</v>
      </c>
      <c r="P61" s="346">
        <f>P62</f>
        <v>100000</v>
      </c>
      <c r="Q61" s="346">
        <f>Q62</f>
        <v>100000</v>
      </c>
    </row>
    <row r="62" spans="1:17" ht="45.75" customHeight="1" x14ac:dyDescent="0.25">
      <c r="A62" s="316"/>
      <c r="B62" s="315"/>
      <c r="C62" s="314"/>
      <c r="D62" s="339"/>
      <c r="E62" s="339"/>
      <c r="F62" s="341" t="s">
        <v>252</v>
      </c>
      <c r="G62" s="341"/>
      <c r="H62" s="341"/>
      <c r="I62" s="341"/>
      <c r="J62" s="311">
        <v>232</v>
      </c>
      <c r="K62" s="310">
        <v>3</v>
      </c>
      <c r="L62" s="310">
        <v>10</v>
      </c>
      <c r="M62" s="309">
        <v>6230095020</v>
      </c>
      <c r="N62" s="308" t="s">
        <v>262</v>
      </c>
      <c r="O62" s="346">
        <f>O63+O64</f>
        <v>100000</v>
      </c>
      <c r="P62" s="346">
        <f>P64</f>
        <v>100000</v>
      </c>
      <c r="Q62" s="346">
        <f>Q64</f>
        <v>100000</v>
      </c>
    </row>
    <row r="63" spans="1:17" ht="31.15" customHeight="1" x14ac:dyDescent="0.25">
      <c r="A63" s="316"/>
      <c r="B63" s="315"/>
      <c r="C63" s="314"/>
      <c r="D63" s="339"/>
      <c r="E63" s="339"/>
      <c r="F63" s="338" t="s">
        <v>326</v>
      </c>
      <c r="G63" s="337"/>
      <c r="H63" s="337"/>
      <c r="I63" s="336"/>
      <c r="J63" s="311">
        <v>232</v>
      </c>
      <c r="K63" s="310">
        <v>3</v>
      </c>
      <c r="L63" s="310">
        <v>10</v>
      </c>
      <c r="M63" s="309">
        <v>6230095020</v>
      </c>
      <c r="N63" s="308">
        <v>244</v>
      </c>
      <c r="O63" s="346">
        <v>5000</v>
      </c>
      <c r="P63" s="346"/>
      <c r="Q63" s="412"/>
    </row>
    <row r="64" spans="1:17" ht="20.45" customHeight="1" x14ac:dyDescent="0.25">
      <c r="A64" s="316"/>
      <c r="B64" s="315"/>
      <c r="C64" s="314"/>
      <c r="D64" s="339"/>
      <c r="E64" s="339"/>
      <c r="F64" s="312" t="s">
        <v>329</v>
      </c>
      <c r="G64" s="312"/>
      <c r="H64" s="312"/>
      <c r="I64" s="312"/>
      <c r="J64" s="311">
        <v>232</v>
      </c>
      <c r="K64" s="310">
        <v>3</v>
      </c>
      <c r="L64" s="310">
        <v>10</v>
      </c>
      <c r="M64" s="309">
        <v>6230095020</v>
      </c>
      <c r="N64" s="342">
        <v>247</v>
      </c>
      <c r="O64" s="346">
        <v>95000</v>
      </c>
      <c r="P64" s="307">
        <v>100000</v>
      </c>
      <c r="Q64" s="306">
        <v>100000</v>
      </c>
    </row>
    <row r="65" spans="1:17" ht="51" customHeight="1" x14ac:dyDescent="0.25">
      <c r="A65" s="316"/>
      <c r="B65" s="315"/>
      <c r="C65" s="314"/>
      <c r="D65" s="339"/>
      <c r="E65" s="339"/>
      <c r="F65" s="325" t="s">
        <v>89</v>
      </c>
      <c r="G65" s="324"/>
      <c r="H65" s="324"/>
      <c r="I65" s="323"/>
      <c r="J65" s="330">
        <v>232</v>
      </c>
      <c r="K65" s="329">
        <v>3</v>
      </c>
      <c r="L65" s="329">
        <v>14</v>
      </c>
      <c r="M65" s="328">
        <v>0</v>
      </c>
      <c r="N65" s="327">
        <v>0</v>
      </c>
      <c r="O65" s="326">
        <f>O67</f>
        <v>10000</v>
      </c>
      <c r="P65" s="326">
        <f>P67</f>
        <v>10000</v>
      </c>
      <c r="Q65" s="326">
        <f>Q67</f>
        <v>10000</v>
      </c>
    </row>
    <row r="66" spans="1:17" ht="93" customHeight="1" x14ac:dyDescent="0.25">
      <c r="A66" s="316"/>
      <c r="B66" s="315"/>
      <c r="C66" s="314"/>
      <c r="D66" s="339"/>
      <c r="E66" s="339"/>
      <c r="F66" s="325" t="s">
        <v>255</v>
      </c>
      <c r="G66" s="324"/>
      <c r="H66" s="324"/>
      <c r="I66" s="323"/>
      <c r="J66" s="330">
        <v>232</v>
      </c>
      <c r="K66" s="329">
        <v>3</v>
      </c>
      <c r="L66" s="329">
        <v>14</v>
      </c>
      <c r="M66" s="320">
        <v>6200000000</v>
      </c>
      <c r="N66" s="327">
        <v>0</v>
      </c>
      <c r="O66" s="326">
        <v>10000</v>
      </c>
      <c r="P66" s="326">
        <v>10000</v>
      </c>
      <c r="Q66" s="326">
        <v>10000</v>
      </c>
    </row>
    <row r="67" spans="1:17" ht="46.5" customHeight="1" x14ac:dyDescent="0.25">
      <c r="A67" s="316"/>
      <c r="B67" s="315"/>
      <c r="C67" s="314"/>
      <c r="D67" s="339"/>
      <c r="E67" s="339"/>
      <c r="F67" s="411" t="s">
        <v>290</v>
      </c>
      <c r="G67" s="410"/>
      <c r="H67" s="410"/>
      <c r="I67" s="409"/>
      <c r="J67" s="311">
        <v>232</v>
      </c>
      <c r="K67" s="310">
        <v>3</v>
      </c>
      <c r="L67" s="310">
        <v>14</v>
      </c>
      <c r="M67" s="309">
        <v>6240000000</v>
      </c>
      <c r="N67" s="308">
        <v>0</v>
      </c>
      <c r="O67" s="307">
        <f>O68</f>
        <v>10000</v>
      </c>
      <c r="P67" s="307">
        <f>P68</f>
        <v>10000</v>
      </c>
      <c r="Q67" s="307">
        <f>Q68</f>
        <v>10000</v>
      </c>
    </row>
    <row r="68" spans="1:17" ht="24.75" customHeight="1" x14ac:dyDescent="0.25">
      <c r="A68" s="316"/>
      <c r="B68" s="315"/>
      <c r="C68" s="314"/>
      <c r="D68" s="339"/>
      <c r="E68" s="339"/>
      <c r="F68" s="411" t="s">
        <v>289</v>
      </c>
      <c r="G68" s="410"/>
      <c r="H68" s="410"/>
      <c r="I68" s="409"/>
      <c r="J68" s="311">
        <v>232</v>
      </c>
      <c r="K68" s="310">
        <v>3</v>
      </c>
      <c r="L68" s="310">
        <v>14</v>
      </c>
      <c r="M68" s="309">
        <v>6240020040</v>
      </c>
      <c r="N68" s="308">
        <v>0</v>
      </c>
      <c r="O68" s="307">
        <f>O69</f>
        <v>10000</v>
      </c>
      <c r="P68" s="307">
        <f>P69</f>
        <v>10000</v>
      </c>
      <c r="Q68" s="307">
        <f>Q69</f>
        <v>10000</v>
      </c>
    </row>
    <row r="69" spans="1:17" ht="56.25" customHeight="1" x14ac:dyDescent="0.25">
      <c r="A69" s="316"/>
      <c r="B69" s="315"/>
      <c r="C69" s="314"/>
      <c r="D69" s="339"/>
      <c r="E69" s="339"/>
      <c r="F69" s="338" t="s">
        <v>288</v>
      </c>
      <c r="G69" s="337"/>
      <c r="H69" s="337"/>
      <c r="I69" s="336"/>
      <c r="J69" s="311">
        <v>232</v>
      </c>
      <c r="K69" s="310">
        <v>3</v>
      </c>
      <c r="L69" s="310">
        <v>14</v>
      </c>
      <c r="M69" s="309">
        <v>6240020040</v>
      </c>
      <c r="N69" s="308">
        <v>240</v>
      </c>
      <c r="O69" s="307">
        <f>O70</f>
        <v>10000</v>
      </c>
      <c r="P69" s="307">
        <f>P70</f>
        <v>10000</v>
      </c>
      <c r="Q69" s="307">
        <f>Q70</f>
        <v>10000</v>
      </c>
    </row>
    <row r="70" spans="1:17" ht="36" customHeight="1" x14ac:dyDescent="0.25">
      <c r="A70" s="316"/>
      <c r="B70" s="315"/>
      <c r="C70" s="314"/>
      <c r="D70" s="339"/>
      <c r="E70" s="339"/>
      <c r="F70" s="338" t="s">
        <v>326</v>
      </c>
      <c r="G70" s="337"/>
      <c r="H70" s="337"/>
      <c r="I70" s="336"/>
      <c r="J70" s="311">
        <v>232</v>
      </c>
      <c r="K70" s="310">
        <v>3</v>
      </c>
      <c r="L70" s="310">
        <v>14</v>
      </c>
      <c r="M70" s="309">
        <v>6240020040</v>
      </c>
      <c r="N70" s="308">
        <v>244</v>
      </c>
      <c r="O70" s="307">
        <v>10000</v>
      </c>
      <c r="P70" s="307">
        <v>10000</v>
      </c>
      <c r="Q70" s="306">
        <v>10000</v>
      </c>
    </row>
    <row r="71" spans="1:17" ht="24" customHeight="1" x14ac:dyDescent="0.25">
      <c r="A71" s="396" t="s">
        <v>287</v>
      </c>
      <c r="B71" s="395"/>
      <c r="C71" s="395"/>
      <c r="D71" s="395"/>
      <c r="E71" s="395"/>
      <c r="F71" s="395"/>
      <c r="G71" s="395"/>
      <c r="H71" s="395"/>
      <c r="I71" s="394"/>
      <c r="J71" s="330">
        <v>232</v>
      </c>
      <c r="K71" s="329">
        <v>4</v>
      </c>
      <c r="L71" s="329">
        <v>0</v>
      </c>
      <c r="M71" s="328">
        <v>0</v>
      </c>
      <c r="N71" s="327">
        <v>0</v>
      </c>
      <c r="O71" s="326">
        <f>O72</f>
        <v>3309000</v>
      </c>
      <c r="P71" s="326">
        <f>P72+P82</f>
        <v>2353000</v>
      </c>
      <c r="Q71" s="326">
        <f>Q72+Q82</f>
        <v>2407000</v>
      </c>
    </row>
    <row r="72" spans="1:17" ht="25.5" customHeight="1" x14ac:dyDescent="0.25">
      <c r="A72" s="316"/>
      <c r="B72" s="315"/>
      <c r="C72" s="387" t="s">
        <v>102</v>
      </c>
      <c r="D72" s="386"/>
      <c r="E72" s="386"/>
      <c r="F72" s="386"/>
      <c r="G72" s="386"/>
      <c r="H72" s="386"/>
      <c r="I72" s="385"/>
      <c r="J72" s="330">
        <v>232</v>
      </c>
      <c r="K72" s="329">
        <v>4</v>
      </c>
      <c r="L72" s="329">
        <v>9</v>
      </c>
      <c r="M72" s="328">
        <v>0</v>
      </c>
      <c r="N72" s="327">
        <v>0</v>
      </c>
      <c r="O72" s="326">
        <f>O73</f>
        <v>3309000</v>
      </c>
      <c r="P72" s="326">
        <f>P74</f>
        <v>2353000</v>
      </c>
      <c r="Q72" s="384">
        <f>Q74</f>
        <v>2407000</v>
      </c>
    </row>
    <row r="73" spans="1:17" ht="84.6" customHeight="1" x14ac:dyDescent="0.25">
      <c r="A73" s="316"/>
      <c r="B73" s="315"/>
      <c r="C73" s="383"/>
      <c r="D73" s="325" t="s">
        <v>255</v>
      </c>
      <c r="E73" s="324"/>
      <c r="F73" s="324"/>
      <c r="G73" s="324"/>
      <c r="H73" s="324"/>
      <c r="I73" s="323"/>
      <c r="J73" s="330">
        <v>232</v>
      </c>
      <c r="K73" s="329">
        <v>4</v>
      </c>
      <c r="L73" s="329">
        <v>9</v>
      </c>
      <c r="M73" s="320">
        <v>6200000000</v>
      </c>
      <c r="N73" s="327">
        <v>0</v>
      </c>
      <c r="O73" s="326">
        <f>O75+O79</f>
        <v>3309000</v>
      </c>
      <c r="P73" s="326">
        <f>P75+P79</f>
        <v>2353000</v>
      </c>
      <c r="Q73" s="326">
        <f>Q75+Q79</f>
        <v>2407000</v>
      </c>
    </row>
    <row r="74" spans="1:17" ht="33" customHeight="1" x14ac:dyDescent="0.25">
      <c r="A74" s="316"/>
      <c r="B74" s="315"/>
      <c r="C74" s="314"/>
      <c r="D74" s="352" t="s">
        <v>286</v>
      </c>
      <c r="E74" s="351"/>
      <c r="F74" s="351"/>
      <c r="G74" s="351"/>
      <c r="H74" s="351"/>
      <c r="I74" s="350"/>
      <c r="J74" s="311">
        <v>232</v>
      </c>
      <c r="K74" s="310">
        <v>4</v>
      </c>
      <c r="L74" s="310">
        <v>9</v>
      </c>
      <c r="M74" s="309">
        <v>6250000000</v>
      </c>
      <c r="N74" s="308">
        <v>0</v>
      </c>
      <c r="O74" s="307">
        <f>O75+O79</f>
        <v>3309000</v>
      </c>
      <c r="P74" s="307">
        <f>P75+P79</f>
        <v>2353000</v>
      </c>
      <c r="Q74" s="307">
        <f>Q75+Q79</f>
        <v>2407000</v>
      </c>
    </row>
    <row r="75" spans="1:17" ht="31.15" customHeight="1" x14ac:dyDescent="0.25">
      <c r="A75" s="316"/>
      <c r="B75" s="315"/>
      <c r="C75" s="314"/>
      <c r="D75" s="352" t="s">
        <v>285</v>
      </c>
      <c r="E75" s="351"/>
      <c r="F75" s="351"/>
      <c r="G75" s="351"/>
      <c r="H75" s="351"/>
      <c r="I75" s="350"/>
      <c r="J75" s="311">
        <v>232</v>
      </c>
      <c r="K75" s="310">
        <v>4</v>
      </c>
      <c r="L75" s="310">
        <v>9</v>
      </c>
      <c r="M75" s="309">
        <v>6250095280</v>
      </c>
      <c r="N75" s="308">
        <v>0</v>
      </c>
      <c r="O75" s="307">
        <f>O76</f>
        <v>1309000</v>
      </c>
      <c r="P75" s="307">
        <f>P76</f>
        <v>1353000</v>
      </c>
      <c r="Q75" s="306">
        <f>Q76</f>
        <v>1407000</v>
      </c>
    </row>
    <row r="76" spans="1:17" ht="29.45" customHeight="1" x14ac:dyDescent="0.25">
      <c r="A76" s="316"/>
      <c r="B76" s="315"/>
      <c r="C76" s="314"/>
      <c r="D76" s="339"/>
      <c r="E76" s="339"/>
      <c r="F76" s="341" t="s">
        <v>252</v>
      </c>
      <c r="G76" s="341"/>
      <c r="H76" s="341"/>
      <c r="I76" s="341"/>
      <c r="J76" s="311">
        <v>232</v>
      </c>
      <c r="K76" s="310">
        <v>4</v>
      </c>
      <c r="L76" s="310">
        <v>9</v>
      </c>
      <c r="M76" s="309">
        <v>6250095280</v>
      </c>
      <c r="N76" s="308" t="s">
        <v>262</v>
      </c>
      <c r="O76" s="307">
        <f>O77+O78</f>
        <v>1309000</v>
      </c>
      <c r="P76" s="307">
        <f>P77+P78</f>
        <v>1353000</v>
      </c>
      <c r="Q76" s="307">
        <f>Q77+Q78</f>
        <v>1407000</v>
      </c>
    </row>
    <row r="77" spans="1:17" ht="27" customHeight="1" x14ac:dyDescent="0.25">
      <c r="A77" s="316"/>
      <c r="B77" s="315"/>
      <c r="C77" s="314"/>
      <c r="D77" s="339"/>
      <c r="E77" s="312" t="s">
        <v>326</v>
      </c>
      <c r="F77" s="312"/>
      <c r="G77" s="312"/>
      <c r="H77" s="312"/>
      <c r="I77" s="312"/>
      <c r="J77" s="311">
        <v>232</v>
      </c>
      <c r="K77" s="310">
        <v>4</v>
      </c>
      <c r="L77" s="310">
        <v>9</v>
      </c>
      <c r="M77" s="309">
        <v>6250095280</v>
      </c>
      <c r="N77" s="308">
        <v>244</v>
      </c>
      <c r="O77" s="307">
        <v>709000</v>
      </c>
      <c r="P77" s="307">
        <v>753000</v>
      </c>
      <c r="Q77" s="306">
        <v>807000</v>
      </c>
    </row>
    <row r="78" spans="1:17" ht="22.9" customHeight="1" x14ac:dyDescent="0.25">
      <c r="A78" s="340"/>
      <c r="B78" s="315"/>
      <c r="C78" s="314"/>
      <c r="D78" s="338" t="s">
        <v>329</v>
      </c>
      <c r="E78" s="337"/>
      <c r="F78" s="337"/>
      <c r="G78" s="337"/>
      <c r="H78" s="337"/>
      <c r="I78" s="336"/>
      <c r="J78" s="311">
        <v>232</v>
      </c>
      <c r="K78" s="310">
        <v>4</v>
      </c>
      <c r="L78" s="310">
        <v>9</v>
      </c>
      <c r="M78" s="309">
        <v>6250095280</v>
      </c>
      <c r="N78" s="308">
        <v>247</v>
      </c>
      <c r="O78" s="307">
        <v>600000</v>
      </c>
      <c r="P78" s="307">
        <v>600000</v>
      </c>
      <c r="Q78" s="370">
        <v>600000</v>
      </c>
    </row>
    <row r="79" spans="1:17" ht="46.15" customHeight="1" x14ac:dyDescent="0.25">
      <c r="A79" s="335"/>
      <c r="B79" s="315"/>
      <c r="C79" s="314"/>
      <c r="D79" s="338" t="s">
        <v>284</v>
      </c>
      <c r="E79" s="337"/>
      <c r="F79" s="337"/>
      <c r="G79" s="337"/>
      <c r="H79" s="337"/>
      <c r="I79" s="336"/>
      <c r="J79" s="311">
        <v>232</v>
      </c>
      <c r="K79" s="310">
        <v>4</v>
      </c>
      <c r="L79" s="310">
        <v>9</v>
      </c>
      <c r="M79" s="372" t="s">
        <v>283</v>
      </c>
      <c r="N79" s="308">
        <v>0</v>
      </c>
      <c r="O79" s="307">
        <f>O80</f>
        <v>2000000</v>
      </c>
      <c r="P79" s="307">
        <f>P80</f>
        <v>1000000</v>
      </c>
      <c r="Q79" s="307">
        <f>Q80</f>
        <v>1000000</v>
      </c>
    </row>
    <row r="80" spans="1:17" ht="34.5" customHeight="1" x14ac:dyDescent="0.25">
      <c r="A80" s="403"/>
      <c r="B80" s="315"/>
      <c r="C80" s="314"/>
      <c r="D80" s="312" t="s">
        <v>252</v>
      </c>
      <c r="E80" s="312"/>
      <c r="F80" s="312"/>
      <c r="G80" s="312"/>
      <c r="H80" s="312"/>
      <c r="I80" s="312"/>
      <c r="J80" s="311">
        <v>232</v>
      </c>
      <c r="K80" s="310">
        <v>4</v>
      </c>
      <c r="L80" s="310">
        <v>9</v>
      </c>
      <c r="M80" s="372" t="s">
        <v>283</v>
      </c>
      <c r="N80" s="308">
        <v>240</v>
      </c>
      <c r="O80" s="307">
        <f>O81</f>
        <v>2000000</v>
      </c>
      <c r="P80" s="307">
        <f>P81</f>
        <v>1000000</v>
      </c>
      <c r="Q80" s="307">
        <f>Q81</f>
        <v>1000000</v>
      </c>
    </row>
    <row r="81" spans="1:17" ht="34.5" customHeight="1" x14ac:dyDescent="0.25">
      <c r="A81" s="403"/>
      <c r="B81" s="315"/>
      <c r="C81" s="314"/>
      <c r="D81" s="312" t="s">
        <v>326</v>
      </c>
      <c r="E81" s="312"/>
      <c r="F81" s="312"/>
      <c r="G81" s="312"/>
      <c r="H81" s="312"/>
      <c r="I81" s="312"/>
      <c r="J81" s="311">
        <v>232</v>
      </c>
      <c r="K81" s="310">
        <v>4</v>
      </c>
      <c r="L81" s="310">
        <v>9</v>
      </c>
      <c r="M81" s="372" t="s">
        <v>283</v>
      </c>
      <c r="N81" s="308">
        <v>244</v>
      </c>
      <c r="O81" s="307">
        <v>2000000</v>
      </c>
      <c r="P81" s="307">
        <v>1000000</v>
      </c>
      <c r="Q81" s="306">
        <v>1000000</v>
      </c>
    </row>
    <row r="82" spans="1:17" ht="28.9" customHeight="1" x14ac:dyDescent="0.25">
      <c r="A82" s="403"/>
      <c r="B82" s="315"/>
      <c r="C82" s="325" t="s">
        <v>67</v>
      </c>
      <c r="D82" s="324"/>
      <c r="E82" s="324"/>
      <c r="F82" s="324"/>
      <c r="G82" s="324"/>
      <c r="H82" s="324"/>
      <c r="I82" s="323"/>
      <c r="J82" s="330">
        <v>232</v>
      </c>
      <c r="K82" s="329">
        <v>4</v>
      </c>
      <c r="L82" s="329">
        <v>12</v>
      </c>
      <c r="M82" s="328">
        <v>0</v>
      </c>
      <c r="N82" s="327">
        <v>0</v>
      </c>
      <c r="O82" s="307">
        <v>0</v>
      </c>
      <c r="P82" s="307">
        <v>0</v>
      </c>
      <c r="Q82" s="306">
        <v>0</v>
      </c>
    </row>
    <row r="83" spans="1:17" ht="81.599999999999994" customHeight="1" x14ac:dyDescent="0.25">
      <c r="A83" s="403"/>
      <c r="B83" s="315"/>
      <c r="C83" s="325" t="s">
        <v>255</v>
      </c>
      <c r="D83" s="324"/>
      <c r="E83" s="324"/>
      <c r="F83" s="324"/>
      <c r="G83" s="324"/>
      <c r="H83" s="324"/>
      <c r="I83" s="323"/>
      <c r="J83" s="311">
        <v>232</v>
      </c>
      <c r="K83" s="310">
        <v>4</v>
      </c>
      <c r="L83" s="310">
        <v>12</v>
      </c>
      <c r="M83" s="408">
        <v>6200000000</v>
      </c>
      <c r="N83" s="327">
        <v>0</v>
      </c>
      <c r="O83" s="307">
        <v>0</v>
      </c>
      <c r="P83" s="307">
        <v>0</v>
      </c>
      <c r="Q83" s="306">
        <v>0</v>
      </c>
    </row>
    <row r="84" spans="1:17" ht="56.45" customHeight="1" x14ac:dyDescent="0.25">
      <c r="A84" s="403"/>
      <c r="B84" s="315"/>
      <c r="C84" s="407" t="s">
        <v>331</v>
      </c>
      <c r="D84" s="406"/>
      <c r="E84" s="406"/>
      <c r="F84" s="406"/>
      <c r="G84" s="406"/>
      <c r="H84" s="406"/>
      <c r="I84" s="405"/>
      <c r="J84" s="399">
        <v>232</v>
      </c>
      <c r="K84" s="398">
        <v>4</v>
      </c>
      <c r="L84" s="398">
        <v>12</v>
      </c>
      <c r="M84" s="397" t="s">
        <v>281</v>
      </c>
      <c r="N84" s="404">
        <v>0</v>
      </c>
      <c r="O84" s="307">
        <v>0</v>
      </c>
      <c r="P84" s="307">
        <v>0</v>
      </c>
      <c r="Q84" s="306">
        <v>0</v>
      </c>
    </row>
    <row r="85" spans="1:17" ht="33.6" customHeight="1" x14ac:dyDescent="0.25">
      <c r="A85" s="403"/>
      <c r="B85" s="315"/>
      <c r="C85" s="407" t="s">
        <v>280</v>
      </c>
      <c r="D85" s="406"/>
      <c r="E85" s="406"/>
      <c r="F85" s="406"/>
      <c r="G85" s="406"/>
      <c r="H85" s="406"/>
      <c r="I85" s="405"/>
      <c r="J85" s="399">
        <v>232</v>
      </c>
      <c r="K85" s="398">
        <v>4</v>
      </c>
      <c r="L85" s="398">
        <v>12</v>
      </c>
      <c r="M85" s="397" t="s">
        <v>278</v>
      </c>
      <c r="N85" s="404">
        <v>0</v>
      </c>
      <c r="O85" s="307">
        <v>0</v>
      </c>
      <c r="P85" s="307">
        <v>0</v>
      </c>
      <c r="Q85" s="306">
        <v>0</v>
      </c>
    </row>
    <row r="86" spans="1:17" ht="34.5" customHeight="1" x14ac:dyDescent="0.25">
      <c r="A86" s="403"/>
      <c r="B86" s="315"/>
      <c r="C86" s="407" t="s">
        <v>279</v>
      </c>
      <c r="D86" s="406"/>
      <c r="E86" s="406"/>
      <c r="F86" s="406"/>
      <c r="G86" s="406"/>
      <c r="H86" s="406"/>
      <c r="I86" s="405"/>
      <c r="J86" s="399">
        <v>232</v>
      </c>
      <c r="K86" s="398">
        <v>4</v>
      </c>
      <c r="L86" s="398">
        <v>12</v>
      </c>
      <c r="M86" s="397" t="s">
        <v>278</v>
      </c>
      <c r="N86" s="404">
        <v>410</v>
      </c>
      <c r="O86" s="307">
        <v>0</v>
      </c>
      <c r="P86" s="307">
        <v>0</v>
      </c>
      <c r="Q86" s="306">
        <v>0</v>
      </c>
    </row>
    <row r="87" spans="1:17" ht="46.9" customHeight="1" x14ac:dyDescent="0.25">
      <c r="A87" s="403"/>
      <c r="B87" s="315"/>
      <c r="C87" s="402" t="s">
        <v>330</v>
      </c>
      <c r="D87" s="401"/>
      <c r="E87" s="401"/>
      <c r="F87" s="401"/>
      <c r="G87" s="401"/>
      <c r="H87" s="401"/>
      <c r="I87" s="400"/>
      <c r="J87" s="399">
        <v>232</v>
      </c>
      <c r="K87" s="398">
        <v>4</v>
      </c>
      <c r="L87" s="398">
        <v>12</v>
      </c>
      <c r="M87" s="397" t="s">
        <v>278</v>
      </c>
      <c r="N87" s="308">
        <v>414</v>
      </c>
      <c r="O87" s="307">
        <v>0</v>
      </c>
      <c r="P87" s="307">
        <v>0</v>
      </c>
      <c r="Q87" s="306">
        <v>0</v>
      </c>
    </row>
    <row r="88" spans="1:17" ht="31.5" customHeight="1" x14ac:dyDescent="0.25">
      <c r="A88" s="396" t="s">
        <v>277</v>
      </c>
      <c r="B88" s="395"/>
      <c r="C88" s="395"/>
      <c r="D88" s="395"/>
      <c r="E88" s="395"/>
      <c r="F88" s="395"/>
      <c r="G88" s="395"/>
      <c r="H88" s="395"/>
      <c r="I88" s="394"/>
      <c r="J88" s="330">
        <v>232</v>
      </c>
      <c r="K88" s="329">
        <v>5</v>
      </c>
      <c r="L88" s="329">
        <v>0</v>
      </c>
      <c r="M88" s="328">
        <v>0</v>
      </c>
      <c r="N88" s="327">
        <v>0</v>
      </c>
      <c r="O88" s="326">
        <f>O89+O94</f>
        <v>3587655</v>
      </c>
      <c r="P88" s="326">
        <f>P89+P94</f>
        <v>760100</v>
      </c>
      <c r="Q88" s="384">
        <f>Q89+Q94</f>
        <v>665000</v>
      </c>
    </row>
    <row r="89" spans="1:17" ht="15" customHeight="1" x14ac:dyDescent="0.25">
      <c r="A89" s="316"/>
      <c r="B89" s="315"/>
      <c r="C89" s="387" t="s">
        <v>88</v>
      </c>
      <c r="D89" s="386"/>
      <c r="E89" s="386"/>
      <c r="F89" s="386"/>
      <c r="G89" s="386"/>
      <c r="H89" s="386"/>
      <c r="I89" s="385"/>
      <c r="J89" s="330">
        <v>232</v>
      </c>
      <c r="K89" s="329">
        <v>5</v>
      </c>
      <c r="L89" s="329">
        <v>1</v>
      </c>
      <c r="M89" s="328">
        <v>0</v>
      </c>
      <c r="N89" s="327">
        <v>0</v>
      </c>
      <c r="O89" s="326">
        <f>O90</f>
        <v>45000</v>
      </c>
      <c r="P89" s="326">
        <f>P90</f>
        <v>45000</v>
      </c>
      <c r="Q89" s="384">
        <f>Q90</f>
        <v>45000</v>
      </c>
    </row>
    <row r="90" spans="1:17" ht="33" customHeight="1" x14ac:dyDescent="0.25">
      <c r="A90" s="316"/>
      <c r="B90" s="315"/>
      <c r="C90" s="314"/>
      <c r="D90" s="393" t="s">
        <v>276</v>
      </c>
      <c r="E90" s="392"/>
      <c r="F90" s="392"/>
      <c r="G90" s="392"/>
      <c r="H90" s="392"/>
      <c r="I90" s="391"/>
      <c r="J90" s="311">
        <v>232</v>
      </c>
      <c r="K90" s="310">
        <v>5</v>
      </c>
      <c r="L90" s="310">
        <v>1</v>
      </c>
      <c r="M90" s="322">
        <v>7700000000</v>
      </c>
      <c r="N90" s="308">
        <v>0</v>
      </c>
      <c r="O90" s="307">
        <f>O91</f>
        <v>45000</v>
      </c>
      <c r="P90" s="307">
        <f>P91</f>
        <v>45000</v>
      </c>
      <c r="Q90" s="306">
        <f>Q91</f>
        <v>45000</v>
      </c>
    </row>
    <row r="91" spans="1:17" ht="68.25" customHeight="1" x14ac:dyDescent="0.25">
      <c r="A91" s="316"/>
      <c r="B91" s="315"/>
      <c r="C91" s="314"/>
      <c r="D91" s="339"/>
      <c r="E91" s="341" t="s">
        <v>275</v>
      </c>
      <c r="F91" s="341"/>
      <c r="G91" s="341"/>
      <c r="H91" s="341"/>
      <c r="I91" s="341"/>
      <c r="J91" s="311">
        <v>232</v>
      </c>
      <c r="K91" s="310">
        <v>5</v>
      </c>
      <c r="L91" s="310">
        <v>1</v>
      </c>
      <c r="M91" s="322">
        <v>7700090140</v>
      </c>
      <c r="N91" s="308">
        <v>0</v>
      </c>
      <c r="O91" s="307">
        <f>O92</f>
        <v>45000</v>
      </c>
      <c r="P91" s="307">
        <f>P92</f>
        <v>45000</v>
      </c>
      <c r="Q91" s="306">
        <f>Q92</f>
        <v>45000</v>
      </c>
    </row>
    <row r="92" spans="1:17" ht="31.5" customHeight="1" x14ac:dyDescent="0.25">
      <c r="A92" s="316"/>
      <c r="B92" s="315"/>
      <c r="C92" s="314"/>
      <c r="D92" s="339"/>
      <c r="E92" s="339"/>
      <c r="F92" s="341" t="s">
        <v>252</v>
      </c>
      <c r="G92" s="341"/>
      <c r="H92" s="341"/>
      <c r="I92" s="341"/>
      <c r="J92" s="311">
        <v>232</v>
      </c>
      <c r="K92" s="310">
        <v>5</v>
      </c>
      <c r="L92" s="310">
        <v>1</v>
      </c>
      <c r="M92" s="322">
        <v>7700090140</v>
      </c>
      <c r="N92" s="308" t="s">
        <v>262</v>
      </c>
      <c r="O92" s="307">
        <f>O93</f>
        <v>45000</v>
      </c>
      <c r="P92" s="307">
        <f>P93</f>
        <v>45000</v>
      </c>
      <c r="Q92" s="307">
        <f>Q93</f>
        <v>45000</v>
      </c>
    </row>
    <row r="93" spans="1:17" s="298" customFormat="1" ht="41.25" customHeight="1" x14ac:dyDescent="0.25">
      <c r="A93" s="390"/>
      <c r="B93" s="389"/>
      <c r="C93" s="388"/>
      <c r="D93" s="313"/>
      <c r="E93" s="313"/>
      <c r="F93" s="312" t="s">
        <v>326</v>
      </c>
      <c r="G93" s="312"/>
      <c r="H93" s="312"/>
      <c r="I93" s="312"/>
      <c r="J93" s="311">
        <v>232</v>
      </c>
      <c r="K93" s="310">
        <v>5</v>
      </c>
      <c r="L93" s="310">
        <v>1</v>
      </c>
      <c r="M93" s="322">
        <v>7700090140</v>
      </c>
      <c r="N93" s="308">
        <v>244</v>
      </c>
      <c r="O93" s="307">
        <v>45000</v>
      </c>
      <c r="P93" s="307">
        <v>45000</v>
      </c>
      <c r="Q93" s="307">
        <v>45000</v>
      </c>
    </row>
    <row r="94" spans="1:17" ht="21.75" customHeight="1" x14ac:dyDescent="0.25">
      <c r="A94" s="316"/>
      <c r="B94" s="315"/>
      <c r="C94" s="387" t="s">
        <v>55</v>
      </c>
      <c r="D94" s="386"/>
      <c r="E94" s="386"/>
      <c r="F94" s="386"/>
      <c r="G94" s="386"/>
      <c r="H94" s="386"/>
      <c r="I94" s="385"/>
      <c r="J94" s="330">
        <v>232</v>
      </c>
      <c r="K94" s="329">
        <v>5</v>
      </c>
      <c r="L94" s="329">
        <v>3</v>
      </c>
      <c r="M94" s="328">
        <v>0</v>
      </c>
      <c r="N94" s="327">
        <v>0</v>
      </c>
      <c r="O94" s="326">
        <f>O95</f>
        <v>3542655</v>
      </c>
      <c r="P94" s="326">
        <f>P95</f>
        <v>715100</v>
      </c>
      <c r="Q94" s="384">
        <f>Q95</f>
        <v>620000</v>
      </c>
    </row>
    <row r="95" spans="1:17" ht="94.9" customHeight="1" x14ac:dyDescent="0.25">
      <c r="A95" s="316"/>
      <c r="B95" s="315"/>
      <c r="C95" s="383"/>
      <c r="D95" s="382"/>
      <c r="E95" s="324" t="s">
        <v>255</v>
      </c>
      <c r="F95" s="324"/>
      <c r="G95" s="324"/>
      <c r="H95" s="324"/>
      <c r="I95" s="323"/>
      <c r="J95" s="330">
        <v>232</v>
      </c>
      <c r="K95" s="329">
        <v>5</v>
      </c>
      <c r="L95" s="329">
        <v>3</v>
      </c>
      <c r="M95" s="320">
        <v>6200000000</v>
      </c>
      <c r="N95" s="327">
        <v>0</v>
      </c>
      <c r="O95" s="326">
        <f>O96+O104</f>
        <v>3542655</v>
      </c>
      <c r="P95" s="326">
        <f>P96+P101</f>
        <v>715100</v>
      </c>
      <c r="Q95" s="326">
        <f>Q96+Q101</f>
        <v>620000</v>
      </c>
    </row>
    <row r="96" spans="1:17" ht="33" customHeight="1" x14ac:dyDescent="0.25">
      <c r="A96" s="316"/>
      <c r="B96" s="315"/>
      <c r="C96" s="314"/>
      <c r="D96" s="352" t="s">
        <v>274</v>
      </c>
      <c r="E96" s="351"/>
      <c r="F96" s="351"/>
      <c r="G96" s="351"/>
      <c r="H96" s="351"/>
      <c r="I96" s="350"/>
      <c r="J96" s="311">
        <v>232</v>
      </c>
      <c r="K96" s="310">
        <v>5</v>
      </c>
      <c r="L96" s="310">
        <v>3</v>
      </c>
      <c r="M96" s="309">
        <v>6260000000</v>
      </c>
      <c r="N96" s="308">
        <v>0</v>
      </c>
      <c r="O96" s="307">
        <f>O97+O101</f>
        <v>2441191</v>
      </c>
      <c r="P96" s="307">
        <f>P97</f>
        <v>715100</v>
      </c>
      <c r="Q96" s="306">
        <f>Q97</f>
        <v>620000</v>
      </c>
    </row>
    <row r="97" spans="1:17" ht="37.5" customHeight="1" x14ac:dyDescent="0.25">
      <c r="A97" s="316"/>
      <c r="B97" s="315"/>
      <c r="C97" s="314"/>
      <c r="D97" s="158"/>
      <c r="E97" s="352" t="s">
        <v>273</v>
      </c>
      <c r="F97" s="351"/>
      <c r="G97" s="351"/>
      <c r="H97" s="351"/>
      <c r="I97" s="350"/>
      <c r="J97" s="311">
        <v>232</v>
      </c>
      <c r="K97" s="310">
        <v>5</v>
      </c>
      <c r="L97" s="310">
        <v>3</v>
      </c>
      <c r="M97" s="309">
        <v>6260095310</v>
      </c>
      <c r="N97" s="308">
        <v>0</v>
      </c>
      <c r="O97" s="307">
        <f>O98</f>
        <v>1215030</v>
      </c>
      <c r="P97" s="307">
        <f>P98</f>
        <v>715100</v>
      </c>
      <c r="Q97" s="306">
        <f>Q98</f>
        <v>620000</v>
      </c>
    </row>
    <row r="98" spans="1:17" ht="45" customHeight="1" x14ac:dyDescent="0.25">
      <c r="A98" s="316"/>
      <c r="B98" s="315"/>
      <c r="C98" s="314"/>
      <c r="D98" s="339"/>
      <c r="E98" s="339"/>
      <c r="F98" s="341" t="s">
        <v>252</v>
      </c>
      <c r="G98" s="341"/>
      <c r="H98" s="341"/>
      <c r="I98" s="341"/>
      <c r="J98" s="311">
        <v>232</v>
      </c>
      <c r="K98" s="310">
        <v>5</v>
      </c>
      <c r="L98" s="310">
        <v>3</v>
      </c>
      <c r="M98" s="309">
        <v>6260095310</v>
      </c>
      <c r="N98" s="308" t="s">
        <v>262</v>
      </c>
      <c r="O98" s="307">
        <f>O99+O100</f>
        <v>1215030</v>
      </c>
      <c r="P98" s="307">
        <f>P99</f>
        <v>715100</v>
      </c>
      <c r="Q98" s="306">
        <f>Q99</f>
        <v>620000</v>
      </c>
    </row>
    <row r="99" spans="1:17" ht="48.75" customHeight="1" x14ac:dyDescent="0.25">
      <c r="A99" s="316"/>
      <c r="B99" s="315"/>
      <c r="C99" s="314"/>
      <c r="D99" s="339"/>
      <c r="E99" s="339"/>
      <c r="F99" s="312" t="s">
        <v>326</v>
      </c>
      <c r="G99" s="312"/>
      <c r="H99" s="312"/>
      <c r="I99" s="312"/>
      <c r="J99" s="311">
        <v>232</v>
      </c>
      <c r="K99" s="310">
        <v>5</v>
      </c>
      <c r="L99" s="310">
        <v>3</v>
      </c>
      <c r="M99" s="309">
        <v>6260095310</v>
      </c>
      <c r="N99" s="308">
        <v>244</v>
      </c>
      <c r="O99" s="307">
        <v>1165030</v>
      </c>
      <c r="P99" s="307">
        <v>715100</v>
      </c>
      <c r="Q99" s="307">
        <v>620000</v>
      </c>
    </row>
    <row r="100" spans="1:17" ht="22.15" customHeight="1" x14ac:dyDescent="0.25">
      <c r="A100" s="379"/>
      <c r="B100" s="315"/>
      <c r="C100" s="314"/>
      <c r="D100" s="339"/>
      <c r="E100" s="339"/>
      <c r="F100" s="338" t="s">
        <v>329</v>
      </c>
      <c r="G100" s="337"/>
      <c r="H100" s="337"/>
      <c r="I100" s="336"/>
      <c r="J100" s="311">
        <v>232</v>
      </c>
      <c r="K100" s="310">
        <v>5</v>
      </c>
      <c r="L100" s="310">
        <v>3</v>
      </c>
      <c r="M100" s="309">
        <v>6260095310</v>
      </c>
      <c r="N100" s="308">
        <v>247</v>
      </c>
      <c r="O100" s="307">
        <v>50000</v>
      </c>
      <c r="P100" s="307"/>
      <c r="Q100" s="307"/>
    </row>
    <row r="101" spans="1:17" ht="80.45" customHeight="1" x14ac:dyDescent="0.25">
      <c r="A101" s="379"/>
      <c r="B101" s="315"/>
      <c r="C101" s="314"/>
      <c r="D101" s="339"/>
      <c r="E101" s="339"/>
      <c r="F101" s="381" t="s">
        <v>272</v>
      </c>
      <c r="G101" s="381"/>
      <c r="H101" s="381"/>
      <c r="I101" s="381"/>
      <c r="J101" s="311">
        <v>232</v>
      </c>
      <c r="K101" s="310">
        <v>5</v>
      </c>
      <c r="L101" s="310">
        <v>3</v>
      </c>
      <c r="M101" s="372" t="s">
        <v>271</v>
      </c>
      <c r="N101" s="380">
        <v>0</v>
      </c>
      <c r="O101" s="307">
        <f>O102</f>
        <v>1226161</v>
      </c>
      <c r="P101" s="371">
        <f>P102</f>
        <v>0</v>
      </c>
      <c r="Q101" s="307">
        <v>0</v>
      </c>
    </row>
    <row r="102" spans="1:17" ht="28.15" customHeight="1" x14ac:dyDescent="0.25">
      <c r="A102" s="379"/>
      <c r="B102" s="315"/>
      <c r="C102" s="314"/>
      <c r="D102" s="339"/>
      <c r="E102" s="339"/>
      <c r="F102" s="341" t="s">
        <v>252</v>
      </c>
      <c r="G102" s="341"/>
      <c r="H102" s="341"/>
      <c r="I102" s="341"/>
      <c r="J102" s="311">
        <v>232</v>
      </c>
      <c r="K102" s="310">
        <v>5</v>
      </c>
      <c r="L102" s="310">
        <v>3</v>
      </c>
      <c r="M102" s="372" t="s">
        <v>271</v>
      </c>
      <c r="N102" s="308">
        <v>240</v>
      </c>
      <c r="O102" s="307">
        <f>O103</f>
        <v>1226161</v>
      </c>
      <c r="P102" s="371">
        <f>P103</f>
        <v>0</v>
      </c>
      <c r="Q102" s="307">
        <v>0</v>
      </c>
    </row>
    <row r="103" spans="1:17" ht="33" customHeight="1" x14ac:dyDescent="0.25">
      <c r="A103" s="379"/>
      <c r="B103" s="315"/>
      <c r="C103" s="314"/>
      <c r="D103" s="339"/>
      <c r="E103" s="339"/>
      <c r="F103" s="312" t="s">
        <v>326</v>
      </c>
      <c r="G103" s="312"/>
      <c r="H103" s="312"/>
      <c r="I103" s="312"/>
      <c r="J103" s="311">
        <v>232</v>
      </c>
      <c r="K103" s="310">
        <v>5</v>
      </c>
      <c r="L103" s="310">
        <v>3</v>
      </c>
      <c r="M103" s="372" t="s">
        <v>271</v>
      </c>
      <c r="N103" s="308">
        <v>244</v>
      </c>
      <c r="O103" s="307">
        <v>1226161</v>
      </c>
      <c r="P103" s="371">
        <v>0</v>
      </c>
      <c r="Q103" s="307">
        <v>0</v>
      </c>
    </row>
    <row r="104" spans="1:17" ht="33" customHeight="1" x14ac:dyDescent="0.25">
      <c r="A104" s="335"/>
      <c r="B104" s="315"/>
      <c r="C104" s="314"/>
      <c r="D104" s="378" t="s">
        <v>270</v>
      </c>
      <c r="E104" s="378"/>
      <c r="F104" s="378"/>
      <c r="G104" s="378"/>
      <c r="H104" s="378"/>
      <c r="I104" s="378"/>
      <c r="J104" s="311">
        <v>232</v>
      </c>
      <c r="K104" s="310">
        <v>5</v>
      </c>
      <c r="L104" s="310">
        <v>3</v>
      </c>
      <c r="M104" s="372" t="s">
        <v>269</v>
      </c>
      <c r="N104" s="308">
        <v>0</v>
      </c>
      <c r="O104" s="307">
        <f>O106</f>
        <v>1101464</v>
      </c>
      <c r="P104" s="371">
        <v>0</v>
      </c>
      <c r="Q104" s="370">
        <v>0</v>
      </c>
    </row>
    <row r="105" spans="1:17" ht="33" customHeight="1" x14ac:dyDescent="0.25">
      <c r="A105" s="373"/>
      <c r="B105" s="315"/>
      <c r="C105" s="314"/>
      <c r="D105" s="377"/>
      <c r="E105" s="377"/>
      <c r="F105" s="376" t="s">
        <v>268</v>
      </c>
      <c r="G105" s="375"/>
      <c r="H105" s="375"/>
      <c r="I105" s="374"/>
      <c r="J105" s="311">
        <v>232</v>
      </c>
      <c r="K105" s="310">
        <v>5</v>
      </c>
      <c r="L105" s="310">
        <v>3</v>
      </c>
      <c r="M105" s="372" t="s">
        <v>267</v>
      </c>
      <c r="N105" s="308">
        <v>0</v>
      </c>
      <c r="O105" s="307">
        <f>O106</f>
        <v>1101464</v>
      </c>
      <c r="P105" s="371"/>
      <c r="Q105" s="370"/>
    </row>
    <row r="106" spans="1:17" ht="33" customHeight="1" x14ac:dyDescent="0.25">
      <c r="A106" s="373" t="s">
        <v>267</v>
      </c>
      <c r="B106" s="315"/>
      <c r="C106" s="314"/>
      <c r="D106" s="339"/>
      <c r="E106" s="339"/>
      <c r="F106" s="341" t="s">
        <v>252</v>
      </c>
      <c r="G106" s="341"/>
      <c r="H106" s="341"/>
      <c r="I106" s="341"/>
      <c r="J106" s="311">
        <v>232</v>
      </c>
      <c r="K106" s="310">
        <v>5</v>
      </c>
      <c r="L106" s="310">
        <v>3</v>
      </c>
      <c r="M106" s="372" t="s">
        <v>267</v>
      </c>
      <c r="N106" s="308">
        <v>240</v>
      </c>
      <c r="O106" s="307">
        <f>O107</f>
        <v>1101464</v>
      </c>
      <c r="P106" s="371">
        <v>0</v>
      </c>
      <c r="Q106" s="370">
        <v>0</v>
      </c>
    </row>
    <row r="107" spans="1:17" ht="33" customHeight="1" x14ac:dyDescent="0.25">
      <c r="A107" s="373"/>
      <c r="B107" s="315"/>
      <c r="C107" s="314"/>
      <c r="D107" s="339"/>
      <c r="E107" s="339"/>
      <c r="F107" s="312" t="s">
        <v>326</v>
      </c>
      <c r="G107" s="312"/>
      <c r="H107" s="312"/>
      <c r="I107" s="312"/>
      <c r="J107" s="311">
        <v>232</v>
      </c>
      <c r="K107" s="310">
        <v>5</v>
      </c>
      <c r="L107" s="310">
        <v>3</v>
      </c>
      <c r="M107" s="372" t="s">
        <v>267</v>
      </c>
      <c r="N107" s="308">
        <v>244</v>
      </c>
      <c r="O107" s="307">
        <v>1101464</v>
      </c>
      <c r="P107" s="371">
        <v>0</v>
      </c>
      <c r="Q107" s="370">
        <v>0</v>
      </c>
    </row>
    <row r="108" spans="1:17" ht="15" customHeight="1" x14ac:dyDescent="0.25">
      <c r="A108" s="369" t="s">
        <v>266</v>
      </c>
      <c r="B108" s="368"/>
      <c r="C108" s="368"/>
      <c r="D108" s="368"/>
      <c r="E108" s="368"/>
      <c r="F108" s="368"/>
      <c r="G108" s="368"/>
      <c r="H108" s="368"/>
      <c r="I108" s="367"/>
      <c r="J108" s="357">
        <v>232</v>
      </c>
      <c r="K108" s="356">
        <v>8</v>
      </c>
      <c r="L108" s="356">
        <v>0</v>
      </c>
      <c r="M108" s="362">
        <v>0</v>
      </c>
      <c r="N108" s="354">
        <v>0</v>
      </c>
      <c r="O108" s="353">
        <f>O109</f>
        <v>8496279</v>
      </c>
      <c r="P108" s="353">
        <f>P109</f>
        <v>4899400</v>
      </c>
      <c r="Q108" s="366">
        <f>Q109</f>
        <v>5061500</v>
      </c>
    </row>
    <row r="109" spans="1:17" ht="15" customHeight="1" x14ac:dyDescent="0.25">
      <c r="A109" s="361"/>
      <c r="B109" s="360"/>
      <c r="C109" s="365" t="s">
        <v>58</v>
      </c>
      <c r="D109" s="364"/>
      <c r="E109" s="364"/>
      <c r="F109" s="364"/>
      <c r="G109" s="364"/>
      <c r="H109" s="364"/>
      <c r="I109" s="363"/>
      <c r="J109" s="357">
        <v>232</v>
      </c>
      <c r="K109" s="356">
        <v>8</v>
      </c>
      <c r="L109" s="356">
        <v>1</v>
      </c>
      <c r="M109" s="362">
        <v>0</v>
      </c>
      <c r="N109" s="354">
        <v>0</v>
      </c>
      <c r="O109" s="353">
        <f>O110</f>
        <v>8496279</v>
      </c>
      <c r="P109" s="353">
        <f>P110</f>
        <v>4899400</v>
      </c>
      <c r="Q109" s="353">
        <f>Q110</f>
        <v>5061500</v>
      </c>
    </row>
    <row r="110" spans="1:17" ht="105.75" customHeight="1" x14ac:dyDescent="0.25">
      <c r="A110" s="361"/>
      <c r="B110" s="360"/>
      <c r="C110" s="359"/>
      <c r="D110" s="358"/>
      <c r="E110" s="358"/>
      <c r="F110" s="325" t="s">
        <v>255</v>
      </c>
      <c r="G110" s="324"/>
      <c r="H110" s="324"/>
      <c r="I110" s="324"/>
      <c r="J110" s="357">
        <v>232</v>
      </c>
      <c r="K110" s="356">
        <v>8</v>
      </c>
      <c r="L110" s="356">
        <v>1</v>
      </c>
      <c r="M110" s="355">
        <v>6200000000</v>
      </c>
      <c r="N110" s="354">
        <v>0</v>
      </c>
      <c r="O110" s="353">
        <f>O111</f>
        <v>8496279</v>
      </c>
      <c r="P110" s="353">
        <f>P111</f>
        <v>4899400</v>
      </c>
      <c r="Q110" s="353">
        <f>Q111</f>
        <v>5061500</v>
      </c>
    </row>
    <row r="111" spans="1:17" ht="35.25" customHeight="1" x14ac:dyDescent="0.25">
      <c r="A111" s="316"/>
      <c r="B111" s="315"/>
      <c r="C111" s="314"/>
      <c r="D111" s="352" t="s">
        <v>265</v>
      </c>
      <c r="E111" s="351"/>
      <c r="F111" s="351"/>
      <c r="G111" s="351"/>
      <c r="H111" s="351"/>
      <c r="I111" s="350"/>
      <c r="J111" s="311">
        <v>232</v>
      </c>
      <c r="K111" s="310">
        <v>8</v>
      </c>
      <c r="L111" s="310">
        <v>1</v>
      </c>
      <c r="M111" s="309">
        <v>6270000000</v>
      </c>
      <c r="N111" s="308">
        <v>0</v>
      </c>
      <c r="O111" s="307">
        <f>O112+O115+O119+O121+O123</f>
        <v>8496279</v>
      </c>
      <c r="P111" s="307">
        <f>P112+P115+P119+P121+P123</f>
        <v>4899400</v>
      </c>
      <c r="Q111" s="307">
        <f>Q112+Q115+Q119+Q121+Q123</f>
        <v>5061500</v>
      </c>
    </row>
    <row r="112" spans="1:17" ht="25.9" customHeight="1" x14ac:dyDescent="0.25">
      <c r="A112" s="316"/>
      <c r="B112" s="315"/>
      <c r="C112" s="314"/>
      <c r="D112" s="158"/>
      <c r="E112" s="352" t="s">
        <v>264</v>
      </c>
      <c r="F112" s="351"/>
      <c r="G112" s="351"/>
      <c r="H112" s="351"/>
      <c r="I112" s="350"/>
      <c r="J112" s="311">
        <v>232</v>
      </c>
      <c r="K112" s="310">
        <v>8</v>
      </c>
      <c r="L112" s="310">
        <v>1</v>
      </c>
      <c r="M112" s="309">
        <v>6270095110</v>
      </c>
      <c r="N112" s="308">
        <v>0</v>
      </c>
      <c r="O112" s="307">
        <f>O113</f>
        <v>100000</v>
      </c>
      <c r="P112" s="307">
        <v>0</v>
      </c>
      <c r="Q112" s="307">
        <v>0</v>
      </c>
    </row>
    <row r="113" spans="1:17" ht="28.9" customHeight="1" x14ac:dyDescent="0.25">
      <c r="A113" s="316"/>
      <c r="B113" s="315"/>
      <c r="C113" s="314"/>
      <c r="D113" s="158"/>
      <c r="E113" s="352" t="s">
        <v>252</v>
      </c>
      <c r="F113" s="351"/>
      <c r="G113" s="351"/>
      <c r="H113" s="351"/>
      <c r="I113" s="350"/>
      <c r="J113" s="311">
        <v>232</v>
      </c>
      <c r="K113" s="310">
        <v>8</v>
      </c>
      <c r="L113" s="310">
        <v>1</v>
      </c>
      <c r="M113" s="309">
        <v>6270095110</v>
      </c>
      <c r="N113" s="308">
        <v>240</v>
      </c>
      <c r="O113" s="307">
        <f>O114</f>
        <v>100000</v>
      </c>
      <c r="P113" s="307">
        <v>0</v>
      </c>
      <c r="Q113" s="307">
        <v>0</v>
      </c>
    </row>
    <row r="114" spans="1:17" ht="28.9" customHeight="1" x14ac:dyDescent="0.25">
      <c r="A114" s="316"/>
      <c r="B114" s="315"/>
      <c r="C114" s="314"/>
      <c r="D114" s="158"/>
      <c r="E114" s="352" t="s">
        <v>326</v>
      </c>
      <c r="F114" s="351"/>
      <c r="G114" s="351"/>
      <c r="H114" s="351"/>
      <c r="I114" s="350"/>
      <c r="J114" s="311">
        <v>232</v>
      </c>
      <c r="K114" s="310">
        <v>8</v>
      </c>
      <c r="L114" s="310">
        <v>1</v>
      </c>
      <c r="M114" s="309">
        <v>6270095110</v>
      </c>
      <c r="N114" s="308">
        <v>244</v>
      </c>
      <c r="O114" s="307">
        <v>100000</v>
      </c>
      <c r="P114" s="307">
        <v>0</v>
      </c>
      <c r="Q114" s="307">
        <v>0</v>
      </c>
    </row>
    <row r="115" spans="1:17" ht="42" customHeight="1" x14ac:dyDescent="0.25">
      <c r="A115" s="316"/>
      <c r="B115" s="315"/>
      <c r="C115" s="314"/>
      <c r="D115" s="158"/>
      <c r="E115" s="352" t="s">
        <v>263</v>
      </c>
      <c r="F115" s="351"/>
      <c r="G115" s="351"/>
      <c r="H115" s="351"/>
      <c r="I115" s="350"/>
      <c r="J115" s="311">
        <v>232</v>
      </c>
      <c r="K115" s="310">
        <v>8</v>
      </c>
      <c r="L115" s="310">
        <v>1</v>
      </c>
      <c r="M115" s="309">
        <v>6270095220</v>
      </c>
      <c r="N115" s="308">
        <v>0</v>
      </c>
      <c r="O115" s="307">
        <f>O116</f>
        <v>681942</v>
      </c>
      <c r="P115" s="307">
        <f>P116</f>
        <v>337300</v>
      </c>
      <c r="Q115" s="307">
        <f>Q116</f>
        <v>499400</v>
      </c>
    </row>
    <row r="116" spans="1:17" ht="36" customHeight="1" x14ac:dyDescent="0.25">
      <c r="A116" s="316"/>
      <c r="B116" s="315"/>
      <c r="C116" s="314"/>
      <c r="D116" s="339"/>
      <c r="E116" s="339"/>
      <c r="F116" s="338" t="s">
        <v>252</v>
      </c>
      <c r="G116" s="337"/>
      <c r="H116" s="337"/>
      <c r="I116" s="336"/>
      <c r="J116" s="311">
        <v>232</v>
      </c>
      <c r="K116" s="310">
        <v>8</v>
      </c>
      <c r="L116" s="310">
        <v>1</v>
      </c>
      <c r="M116" s="309">
        <v>6270095220</v>
      </c>
      <c r="N116" s="308">
        <v>240</v>
      </c>
      <c r="O116" s="307">
        <f>O117+O118</f>
        <v>681942</v>
      </c>
      <c r="P116" s="307">
        <v>337300</v>
      </c>
      <c r="Q116" s="307">
        <f>Q118</f>
        <v>499400</v>
      </c>
    </row>
    <row r="117" spans="1:17" ht="36" customHeight="1" x14ac:dyDescent="0.25">
      <c r="A117" s="316"/>
      <c r="B117" s="315"/>
      <c r="C117" s="314"/>
      <c r="D117" s="339"/>
      <c r="E117" s="339"/>
      <c r="F117" s="338" t="s">
        <v>326</v>
      </c>
      <c r="G117" s="337"/>
      <c r="H117" s="337"/>
      <c r="I117" s="336"/>
      <c r="J117" s="311">
        <v>232</v>
      </c>
      <c r="K117" s="310">
        <v>8</v>
      </c>
      <c r="L117" s="310">
        <v>1</v>
      </c>
      <c r="M117" s="309">
        <v>6270095220</v>
      </c>
      <c r="N117" s="308">
        <v>244</v>
      </c>
      <c r="O117" s="307">
        <v>85471.039999999994</v>
      </c>
      <c r="P117" s="307">
        <v>0</v>
      </c>
      <c r="Q117" s="307">
        <v>0</v>
      </c>
    </row>
    <row r="118" spans="1:17" ht="21" customHeight="1" x14ac:dyDescent="0.25">
      <c r="A118" s="316"/>
      <c r="B118" s="315"/>
      <c r="C118" s="314"/>
      <c r="D118" s="339"/>
      <c r="E118" s="339"/>
      <c r="F118" s="349" t="s">
        <v>329</v>
      </c>
      <c r="G118" s="349"/>
      <c r="H118" s="349"/>
      <c r="I118" s="349"/>
      <c r="J118" s="348">
        <v>232</v>
      </c>
      <c r="K118" s="347">
        <v>8</v>
      </c>
      <c r="L118" s="347">
        <v>1</v>
      </c>
      <c r="M118" s="309">
        <v>6270095220</v>
      </c>
      <c r="N118" s="342">
        <v>247</v>
      </c>
      <c r="O118" s="346">
        <v>596470.96</v>
      </c>
      <c r="P118" s="346">
        <v>337300</v>
      </c>
      <c r="Q118" s="346">
        <v>499400</v>
      </c>
    </row>
    <row r="119" spans="1:17" ht="60" customHeight="1" x14ac:dyDescent="0.25">
      <c r="A119" s="316"/>
      <c r="B119" s="315"/>
      <c r="C119" s="314"/>
      <c r="D119" s="339"/>
      <c r="E119" s="339"/>
      <c r="F119" s="345" t="s">
        <v>328</v>
      </c>
      <c r="G119" s="344"/>
      <c r="H119" s="344"/>
      <c r="I119" s="343"/>
      <c r="J119" s="311">
        <v>232</v>
      </c>
      <c r="K119" s="310">
        <v>8</v>
      </c>
      <c r="L119" s="310">
        <v>1</v>
      </c>
      <c r="M119" s="309">
        <v>6270075080</v>
      </c>
      <c r="N119" s="342">
        <v>0</v>
      </c>
      <c r="O119" s="307">
        <f>O120</f>
        <v>3424400</v>
      </c>
      <c r="P119" s="307">
        <f>P120</f>
        <v>4562100</v>
      </c>
      <c r="Q119" s="307">
        <f>Q120</f>
        <v>4562100</v>
      </c>
    </row>
    <row r="120" spans="1:17" ht="22.15" customHeight="1" x14ac:dyDescent="0.25">
      <c r="A120" s="316"/>
      <c r="B120" s="315"/>
      <c r="C120" s="314"/>
      <c r="D120" s="339"/>
      <c r="E120" s="339"/>
      <c r="F120" s="341" t="s">
        <v>234</v>
      </c>
      <c r="G120" s="341"/>
      <c r="H120" s="341"/>
      <c r="I120" s="341"/>
      <c r="J120" s="311">
        <v>232</v>
      </c>
      <c r="K120" s="310">
        <v>8</v>
      </c>
      <c r="L120" s="310">
        <v>1</v>
      </c>
      <c r="M120" s="309">
        <v>6270075080</v>
      </c>
      <c r="N120" s="308">
        <v>540</v>
      </c>
      <c r="O120" s="307">
        <v>3424400</v>
      </c>
      <c r="P120" s="307">
        <v>4562100</v>
      </c>
      <c r="Q120" s="306">
        <v>4562100</v>
      </c>
    </row>
    <row r="121" spans="1:17" ht="36" customHeight="1" x14ac:dyDescent="0.25">
      <c r="A121" s="340"/>
      <c r="B121" s="315"/>
      <c r="C121" s="314"/>
      <c r="D121" s="339"/>
      <c r="E121" s="339"/>
      <c r="F121" s="338" t="s">
        <v>260</v>
      </c>
      <c r="G121" s="337"/>
      <c r="H121" s="337"/>
      <c r="I121" s="336"/>
      <c r="J121" s="311">
        <v>232</v>
      </c>
      <c r="K121" s="310">
        <v>8</v>
      </c>
      <c r="L121" s="310">
        <v>1</v>
      </c>
      <c r="M121" s="309">
        <v>6270097030</v>
      </c>
      <c r="N121" s="308">
        <v>0</v>
      </c>
      <c r="O121" s="307">
        <f>O122</f>
        <v>737700</v>
      </c>
      <c r="P121" s="307">
        <v>0</v>
      </c>
      <c r="Q121" s="307">
        <v>0</v>
      </c>
    </row>
    <row r="122" spans="1:17" ht="22.15" customHeight="1" x14ac:dyDescent="0.25">
      <c r="A122" s="340"/>
      <c r="B122" s="315"/>
      <c r="C122" s="314"/>
      <c r="D122" s="339"/>
      <c r="E122" s="339"/>
      <c r="F122" s="338" t="s">
        <v>234</v>
      </c>
      <c r="G122" s="337"/>
      <c r="H122" s="337"/>
      <c r="I122" s="336"/>
      <c r="J122" s="311">
        <v>232</v>
      </c>
      <c r="K122" s="310">
        <v>8</v>
      </c>
      <c r="L122" s="310">
        <v>1</v>
      </c>
      <c r="M122" s="309">
        <v>6270097030</v>
      </c>
      <c r="N122" s="308">
        <v>540</v>
      </c>
      <c r="O122" s="307">
        <v>737700</v>
      </c>
      <c r="P122" s="307">
        <v>0</v>
      </c>
      <c r="Q122" s="307">
        <v>0</v>
      </c>
    </row>
    <row r="123" spans="1:17" ht="22.15" customHeight="1" x14ac:dyDescent="0.25">
      <c r="A123" s="335"/>
      <c r="B123" s="315"/>
      <c r="C123" s="312" t="s">
        <v>259</v>
      </c>
      <c r="D123" s="312"/>
      <c r="E123" s="312"/>
      <c r="F123" s="312"/>
      <c r="G123" s="312"/>
      <c r="H123" s="312"/>
      <c r="I123" s="312"/>
      <c r="J123" s="311">
        <v>232</v>
      </c>
      <c r="K123" s="310">
        <v>8</v>
      </c>
      <c r="L123" s="310">
        <v>1</v>
      </c>
      <c r="M123" s="334" t="s">
        <v>258</v>
      </c>
      <c r="N123" s="308">
        <v>0</v>
      </c>
      <c r="O123" s="307">
        <f>O124</f>
        <v>3552237</v>
      </c>
      <c r="P123" s="307">
        <f>P124</f>
        <v>0</v>
      </c>
      <c r="Q123" s="307">
        <v>0</v>
      </c>
    </row>
    <row r="124" spans="1:17" ht="42" customHeight="1" x14ac:dyDescent="0.25">
      <c r="A124" s="335"/>
      <c r="B124" s="315"/>
      <c r="C124" s="312" t="s">
        <v>288</v>
      </c>
      <c r="D124" s="312"/>
      <c r="E124" s="312"/>
      <c r="F124" s="312"/>
      <c r="G124" s="312"/>
      <c r="H124" s="312"/>
      <c r="I124" s="312"/>
      <c r="J124" s="311">
        <v>232</v>
      </c>
      <c r="K124" s="310">
        <v>8</v>
      </c>
      <c r="L124" s="310">
        <v>1</v>
      </c>
      <c r="M124" s="334" t="s">
        <v>258</v>
      </c>
      <c r="N124" s="308">
        <v>240</v>
      </c>
      <c r="O124" s="307">
        <f>O125</f>
        <v>3552237</v>
      </c>
      <c r="P124" s="307">
        <f>P125</f>
        <v>0</v>
      </c>
      <c r="Q124" s="307">
        <v>0</v>
      </c>
    </row>
    <row r="125" spans="1:17" ht="42.6" customHeight="1" x14ac:dyDescent="0.25">
      <c r="A125" s="335"/>
      <c r="B125" s="315"/>
      <c r="C125" s="312" t="s">
        <v>327</v>
      </c>
      <c r="D125" s="312"/>
      <c r="E125" s="312"/>
      <c r="F125" s="312"/>
      <c r="G125" s="312"/>
      <c r="H125" s="312"/>
      <c r="I125" s="312"/>
      <c r="J125" s="311">
        <v>232</v>
      </c>
      <c r="K125" s="310">
        <v>8</v>
      </c>
      <c r="L125" s="310">
        <v>1</v>
      </c>
      <c r="M125" s="334" t="s">
        <v>258</v>
      </c>
      <c r="N125" s="308">
        <v>243</v>
      </c>
      <c r="O125" s="307">
        <v>3552237</v>
      </c>
      <c r="P125" s="307">
        <v>0</v>
      </c>
      <c r="Q125" s="307">
        <v>0</v>
      </c>
    </row>
    <row r="126" spans="1:17" ht="18" customHeight="1" x14ac:dyDescent="0.25">
      <c r="A126" s="333" t="s">
        <v>257</v>
      </c>
      <c r="B126" s="332"/>
      <c r="C126" s="332"/>
      <c r="D126" s="332"/>
      <c r="E126" s="332"/>
      <c r="F126" s="332"/>
      <c r="G126" s="332"/>
      <c r="H126" s="332"/>
      <c r="I126" s="331"/>
      <c r="J126" s="330">
        <v>232</v>
      </c>
      <c r="K126" s="329">
        <v>11</v>
      </c>
      <c r="L126" s="329">
        <v>0</v>
      </c>
      <c r="M126" s="328">
        <v>0</v>
      </c>
      <c r="N126" s="327">
        <v>0</v>
      </c>
      <c r="O126" s="326">
        <f>O127</f>
        <v>30000</v>
      </c>
      <c r="P126" s="326">
        <f>P127</f>
        <v>30000</v>
      </c>
      <c r="Q126" s="326">
        <f>Q127</f>
        <v>30000</v>
      </c>
    </row>
    <row r="127" spans="1:17" ht="18" customHeight="1" x14ac:dyDescent="0.25">
      <c r="A127" s="316"/>
      <c r="B127" s="315"/>
      <c r="C127" s="325" t="s">
        <v>256</v>
      </c>
      <c r="D127" s="324"/>
      <c r="E127" s="324"/>
      <c r="F127" s="324"/>
      <c r="G127" s="324"/>
      <c r="H127" s="324"/>
      <c r="I127" s="323"/>
      <c r="J127" s="311">
        <v>232</v>
      </c>
      <c r="K127" s="310">
        <v>11</v>
      </c>
      <c r="L127" s="310">
        <v>1</v>
      </c>
      <c r="M127" s="322">
        <v>0</v>
      </c>
      <c r="N127" s="308">
        <v>0</v>
      </c>
      <c r="O127" s="307">
        <f>O128</f>
        <v>30000</v>
      </c>
      <c r="P127" s="307">
        <f>P128</f>
        <v>30000</v>
      </c>
      <c r="Q127" s="307">
        <f>Q128</f>
        <v>30000</v>
      </c>
    </row>
    <row r="128" spans="1:17" ht="96.75" customHeight="1" x14ac:dyDescent="0.25">
      <c r="A128" s="316"/>
      <c r="B128" s="315"/>
      <c r="C128" s="321" t="s">
        <v>255</v>
      </c>
      <c r="D128" s="321"/>
      <c r="E128" s="321"/>
      <c r="F128" s="321"/>
      <c r="G128" s="321"/>
      <c r="H128" s="321"/>
      <c r="I128" s="321"/>
      <c r="J128" s="311">
        <v>232</v>
      </c>
      <c r="K128" s="310">
        <v>11</v>
      </c>
      <c r="L128" s="310">
        <v>1</v>
      </c>
      <c r="M128" s="320">
        <v>6200000000</v>
      </c>
      <c r="N128" s="308">
        <v>0</v>
      </c>
      <c r="O128" s="307">
        <f>O129</f>
        <v>30000</v>
      </c>
      <c r="P128" s="307">
        <f>P129</f>
        <v>30000</v>
      </c>
      <c r="Q128" s="307">
        <f>Q129</f>
        <v>30000</v>
      </c>
    </row>
    <row r="129" spans="1:17" ht="60.75" customHeight="1" x14ac:dyDescent="0.25">
      <c r="A129" s="316"/>
      <c r="B129" s="315"/>
      <c r="C129" s="319" t="s">
        <v>254</v>
      </c>
      <c r="D129" s="318"/>
      <c r="E129" s="318"/>
      <c r="F129" s="318"/>
      <c r="G129" s="318"/>
      <c r="H129" s="318"/>
      <c r="I129" s="317"/>
      <c r="J129" s="311">
        <v>232</v>
      </c>
      <c r="K129" s="310">
        <v>11</v>
      </c>
      <c r="L129" s="310">
        <v>1</v>
      </c>
      <c r="M129" s="309">
        <v>6280000000</v>
      </c>
      <c r="N129" s="308">
        <v>0</v>
      </c>
      <c r="O129" s="307">
        <f>O130</f>
        <v>30000</v>
      </c>
      <c r="P129" s="307">
        <f>P130</f>
        <v>30000</v>
      </c>
      <c r="Q129" s="307">
        <f>Q130</f>
        <v>30000</v>
      </c>
    </row>
    <row r="130" spans="1:17" ht="63.75" customHeight="1" x14ac:dyDescent="0.25">
      <c r="A130" s="316"/>
      <c r="B130" s="315"/>
      <c r="C130" s="319" t="s">
        <v>253</v>
      </c>
      <c r="D130" s="318"/>
      <c r="E130" s="318"/>
      <c r="F130" s="318"/>
      <c r="G130" s="318"/>
      <c r="H130" s="318"/>
      <c r="I130" s="317"/>
      <c r="J130" s="311">
        <v>232</v>
      </c>
      <c r="K130" s="310">
        <v>11</v>
      </c>
      <c r="L130" s="310">
        <v>1</v>
      </c>
      <c r="M130" s="309">
        <v>6280095240</v>
      </c>
      <c r="N130" s="308">
        <v>0</v>
      </c>
      <c r="O130" s="307">
        <f>O131</f>
        <v>30000</v>
      </c>
      <c r="P130" s="307">
        <f>P131</f>
        <v>30000</v>
      </c>
      <c r="Q130" s="307">
        <f>Q131</f>
        <v>30000</v>
      </c>
    </row>
    <row r="131" spans="1:17" ht="31.5" customHeight="1" x14ac:dyDescent="0.25">
      <c r="A131" s="316"/>
      <c r="B131" s="315"/>
      <c r="C131" s="314"/>
      <c r="D131" s="313"/>
      <c r="E131" s="313"/>
      <c r="F131" s="312" t="s">
        <v>252</v>
      </c>
      <c r="G131" s="312"/>
      <c r="H131" s="312"/>
      <c r="I131" s="312"/>
      <c r="J131" s="311">
        <v>232</v>
      </c>
      <c r="K131" s="310">
        <v>11</v>
      </c>
      <c r="L131" s="310">
        <v>1</v>
      </c>
      <c r="M131" s="309">
        <v>6280095240</v>
      </c>
      <c r="N131" s="308">
        <v>240</v>
      </c>
      <c r="O131" s="307">
        <f>O132</f>
        <v>30000</v>
      </c>
      <c r="P131" s="307">
        <f>P132</f>
        <v>30000</v>
      </c>
      <c r="Q131" s="307">
        <f>Q132</f>
        <v>30000</v>
      </c>
    </row>
    <row r="132" spans="1:17" ht="33.75" customHeight="1" x14ac:dyDescent="0.25">
      <c r="A132" s="316"/>
      <c r="B132" s="315"/>
      <c r="C132" s="314"/>
      <c r="D132" s="313"/>
      <c r="E132" s="313"/>
      <c r="F132" s="312" t="s">
        <v>326</v>
      </c>
      <c r="G132" s="312"/>
      <c r="H132" s="312"/>
      <c r="I132" s="312"/>
      <c r="J132" s="311">
        <v>232</v>
      </c>
      <c r="K132" s="310">
        <v>11</v>
      </c>
      <c r="L132" s="310">
        <v>1</v>
      </c>
      <c r="M132" s="309">
        <v>6280095240</v>
      </c>
      <c r="N132" s="308">
        <v>244</v>
      </c>
      <c r="O132" s="307">
        <v>30000</v>
      </c>
      <c r="P132" s="307">
        <v>30000</v>
      </c>
      <c r="Q132" s="306">
        <v>30000</v>
      </c>
    </row>
    <row r="133" spans="1:17" ht="15.75" customHeight="1" thickBot="1" x14ac:dyDescent="0.3">
      <c r="A133" s="305"/>
      <c r="B133" s="304" t="s">
        <v>325</v>
      </c>
      <c r="C133" s="303"/>
      <c r="D133" s="303"/>
      <c r="E133" s="303"/>
      <c r="F133" s="303"/>
      <c r="G133" s="303"/>
      <c r="H133" s="303"/>
      <c r="I133" s="302"/>
      <c r="J133" s="301"/>
      <c r="K133" s="301"/>
      <c r="L133" s="301"/>
      <c r="M133" s="300"/>
      <c r="N133" s="300"/>
      <c r="O133" s="299">
        <f>O126+O108+O88+O71+O51+O41+O10</f>
        <v>20623334</v>
      </c>
      <c r="P133" s="299">
        <f>P10+P43+P51+P71+P88+P108+P126</f>
        <v>13240600</v>
      </c>
      <c r="Q133" s="299">
        <f>Q126+Q108+Q88+Q71+Q51+Q41+Q10</f>
        <v>13371800</v>
      </c>
    </row>
    <row r="137" spans="1:17" x14ac:dyDescent="0.25">
      <c r="H137" s="298"/>
    </row>
  </sheetData>
  <mergeCells count="128">
    <mergeCell ref="C86:I86"/>
    <mergeCell ref="F107:I107"/>
    <mergeCell ref="C128:I128"/>
    <mergeCell ref="F119:I119"/>
    <mergeCell ref="F101:I101"/>
    <mergeCell ref="C125:I125"/>
    <mergeCell ref="C124:I124"/>
    <mergeCell ref="C123:I123"/>
    <mergeCell ref="F99:I99"/>
    <mergeCell ref="E97:I97"/>
    <mergeCell ref="D90:I90"/>
    <mergeCell ref="E91:I91"/>
    <mergeCell ref="E95:I95"/>
    <mergeCell ref="C94:I94"/>
    <mergeCell ref="F92:I92"/>
    <mergeCell ref="F100:I100"/>
    <mergeCell ref="F93:I93"/>
    <mergeCell ref="F122:I122"/>
    <mergeCell ref="E112:I112"/>
    <mergeCell ref="E113:I113"/>
    <mergeCell ref="E115:I115"/>
    <mergeCell ref="E114:I114"/>
    <mergeCell ref="F118:I118"/>
    <mergeCell ref="E21:I21"/>
    <mergeCell ref="F23:I23"/>
    <mergeCell ref="F22:I22"/>
    <mergeCell ref="F26:I26"/>
    <mergeCell ref="F28:I28"/>
    <mergeCell ref="F29:I29"/>
    <mergeCell ref="F27:I27"/>
    <mergeCell ref="F24:I24"/>
    <mergeCell ref="F25:I25"/>
    <mergeCell ref="C85:I85"/>
    <mergeCell ref="B133:I133"/>
    <mergeCell ref="D111:I111"/>
    <mergeCell ref="A108:I108"/>
    <mergeCell ref="C109:I109"/>
    <mergeCell ref="F98:I98"/>
    <mergeCell ref="F120:I120"/>
    <mergeCell ref="F116:I116"/>
    <mergeCell ref="F132:I132"/>
    <mergeCell ref="A126:I126"/>
    <mergeCell ref="C127:I127"/>
    <mergeCell ref="C130:I130"/>
    <mergeCell ref="C129:I129"/>
    <mergeCell ref="F131:I131"/>
    <mergeCell ref="D104:I104"/>
    <mergeCell ref="F106:I106"/>
    <mergeCell ref="F105:I105"/>
    <mergeCell ref="F117:I117"/>
    <mergeCell ref="F110:I110"/>
    <mergeCell ref="F121:I121"/>
    <mergeCell ref="A4:Q5"/>
    <mergeCell ref="F15:I15"/>
    <mergeCell ref="C18:I18"/>
    <mergeCell ref="D20:I20"/>
    <mergeCell ref="F16:I16"/>
    <mergeCell ref="F17:I17"/>
    <mergeCell ref="A8:I8"/>
    <mergeCell ref="A10:I10"/>
    <mergeCell ref="C11:I11"/>
    <mergeCell ref="D13:I13"/>
    <mergeCell ref="E14:I14"/>
    <mergeCell ref="D12:I12"/>
    <mergeCell ref="D19:I19"/>
    <mergeCell ref="A9:I9"/>
    <mergeCell ref="D44:I44"/>
    <mergeCell ref="F47:I47"/>
    <mergeCell ref="F31:I31"/>
    <mergeCell ref="F35:I35"/>
    <mergeCell ref="F36:I36"/>
    <mergeCell ref="C32:I32"/>
    <mergeCell ref="F37:I37"/>
    <mergeCell ref="F102:I102"/>
    <mergeCell ref="F103:I103"/>
    <mergeCell ref="F34:I34"/>
    <mergeCell ref="C58:I58"/>
    <mergeCell ref="C72:I72"/>
    <mergeCell ref="D74:I74"/>
    <mergeCell ref="E77:I77"/>
    <mergeCell ref="F76:I76"/>
    <mergeCell ref="D75:I75"/>
    <mergeCell ref="D79:I79"/>
    <mergeCell ref="D80:I80"/>
    <mergeCell ref="D81:I81"/>
    <mergeCell ref="D73:I73"/>
    <mergeCell ref="C82:I82"/>
    <mergeCell ref="C83:I83"/>
    <mergeCell ref="D78:I78"/>
    <mergeCell ref="C84:I84"/>
    <mergeCell ref="D96:I96"/>
    <mergeCell ref="D43:I43"/>
    <mergeCell ref="F64:I64"/>
    <mergeCell ref="F62:I62"/>
    <mergeCell ref="D60:I60"/>
    <mergeCell ref="D59:I59"/>
    <mergeCell ref="D54:I54"/>
    <mergeCell ref="C89:I89"/>
    <mergeCell ref="A88:I88"/>
    <mergeCell ref="C87:I87"/>
    <mergeCell ref="F30:I30"/>
    <mergeCell ref="F33:I33"/>
    <mergeCell ref="F57:I57"/>
    <mergeCell ref="F49:I49"/>
    <mergeCell ref="F38:I38"/>
    <mergeCell ref="F46:I46"/>
    <mergeCell ref="F40:I40"/>
    <mergeCell ref="C42:I42"/>
    <mergeCell ref="F50:I50"/>
    <mergeCell ref="F45:I45"/>
    <mergeCell ref="F70:I70"/>
    <mergeCell ref="A71:I71"/>
    <mergeCell ref="F68:I68"/>
    <mergeCell ref="F69:I69"/>
    <mergeCell ref="F65:I65"/>
    <mergeCell ref="F67:I67"/>
    <mergeCell ref="C52:I52"/>
    <mergeCell ref="F48:I48"/>
    <mergeCell ref="M3:O3"/>
    <mergeCell ref="D53:I53"/>
    <mergeCell ref="F66:I66"/>
    <mergeCell ref="F56:I56"/>
    <mergeCell ref="D55:I55"/>
    <mergeCell ref="E61:I61"/>
    <mergeCell ref="F63:I63"/>
    <mergeCell ref="F39:I39"/>
    <mergeCell ref="A51:I51"/>
    <mergeCell ref="A41:I41"/>
  </mergeCells>
  <pageMargins left="0.43307086614173229" right="0.11811023622047245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1"/>
  <sheetViews>
    <sheetView showGridLines="0" workbookViewId="0">
      <selection activeCell="C1" sqref="C1"/>
    </sheetView>
  </sheetViews>
  <sheetFormatPr defaultRowHeight="12.75" x14ac:dyDescent="0.2"/>
  <cols>
    <col min="1" max="1" width="1.42578125" style="484" customWidth="1"/>
    <col min="2" max="5" width="0.5703125" style="484" customWidth="1"/>
    <col min="6" max="6" width="0.85546875" style="484" customWidth="1"/>
    <col min="7" max="9" width="0.7109375" style="484" customWidth="1"/>
    <col min="10" max="10" width="0.5703125" style="484" customWidth="1"/>
    <col min="11" max="11" width="38.5703125" style="484" customWidth="1"/>
    <col min="12" max="12" width="12.7109375" style="484" customWidth="1"/>
    <col min="13" max="15" width="7.140625" style="484" customWidth="1"/>
    <col min="16" max="19" width="0" style="484" hidden="1" customWidth="1"/>
    <col min="20" max="22" width="14.28515625" style="484" customWidth="1"/>
    <col min="23" max="253" width="9.140625" style="484" customWidth="1"/>
    <col min="254" max="16384" width="9.140625" style="484"/>
  </cols>
  <sheetData>
    <row r="1" spans="1:22" ht="84.75" customHeight="1" x14ac:dyDescent="0.2">
      <c r="A1" s="485"/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559" t="s">
        <v>389</v>
      </c>
      <c r="Q1" s="559"/>
      <c r="R1" s="559"/>
      <c r="S1" s="485"/>
      <c r="T1" s="558" t="s">
        <v>388</v>
      </c>
      <c r="U1" s="557"/>
      <c r="V1" s="557"/>
    </row>
    <row r="2" spans="1:22" ht="12.75" customHeight="1" x14ac:dyDescent="0.2">
      <c r="A2" s="555" t="s">
        <v>387</v>
      </c>
      <c r="B2" s="554"/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554"/>
      <c r="Q2" s="554"/>
      <c r="R2" s="554"/>
      <c r="S2" s="554"/>
      <c r="T2" s="554"/>
      <c r="U2" s="554"/>
      <c r="V2" s="554"/>
    </row>
    <row r="3" spans="1:22" ht="12.75" customHeight="1" x14ac:dyDescent="0.2">
      <c r="A3" s="556" t="s">
        <v>386</v>
      </c>
      <c r="B3" s="554"/>
      <c r="C3" s="554"/>
      <c r="D3" s="554"/>
      <c r="E3" s="554"/>
      <c r="F3" s="554"/>
      <c r="G3" s="554"/>
      <c r="H3" s="554"/>
      <c r="I3" s="554"/>
      <c r="J3" s="554"/>
      <c r="K3" s="554"/>
      <c r="L3" s="554"/>
      <c r="M3" s="554"/>
      <c r="N3" s="554"/>
      <c r="O3" s="554"/>
      <c r="P3" s="554"/>
      <c r="Q3" s="554"/>
      <c r="R3" s="554"/>
      <c r="S3" s="554"/>
      <c r="T3" s="554"/>
      <c r="U3" s="554"/>
      <c r="V3" s="554"/>
    </row>
    <row r="4" spans="1:22" ht="12.75" customHeight="1" x14ac:dyDescent="0.2">
      <c r="A4" s="555" t="s">
        <v>385</v>
      </c>
      <c r="B4" s="555"/>
      <c r="C4" s="555"/>
      <c r="D4" s="555"/>
      <c r="E4" s="555"/>
      <c r="F4" s="555"/>
      <c r="G4" s="555"/>
      <c r="H4" s="555"/>
      <c r="I4" s="555"/>
      <c r="J4" s="555"/>
      <c r="K4" s="554"/>
      <c r="L4" s="554"/>
      <c r="M4" s="554"/>
      <c r="N4" s="554"/>
      <c r="O4" s="554"/>
      <c r="P4" s="554"/>
      <c r="Q4" s="554"/>
      <c r="R4" s="554"/>
      <c r="S4" s="554"/>
      <c r="T4" s="554"/>
      <c r="U4" s="554"/>
      <c r="V4" s="554"/>
    </row>
    <row r="5" spans="1:22" ht="12.75" customHeight="1" x14ac:dyDescent="0.2">
      <c r="A5" s="556" t="s">
        <v>384</v>
      </c>
      <c r="B5" s="555"/>
      <c r="C5" s="555"/>
      <c r="D5" s="555"/>
      <c r="E5" s="555"/>
      <c r="F5" s="555"/>
      <c r="G5" s="555"/>
      <c r="H5" s="555"/>
      <c r="I5" s="555"/>
      <c r="J5" s="555"/>
      <c r="K5" s="554"/>
      <c r="L5" s="554"/>
      <c r="M5" s="554"/>
      <c r="N5" s="554"/>
      <c r="O5" s="554"/>
      <c r="P5" s="554"/>
      <c r="Q5" s="554"/>
      <c r="R5" s="554"/>
      <c r="S5" s="554"/>
      <c r="T5" s="554"/>
      <c r="U5" s="554"/>
      <c r="V5" s="554"/>
    </row>
    <row r="6" spans="1:22" ht="12.75" customHeight="1" x14ac:dyDescent="0.2">
      <c r="A6" s="487"/>
      <c r="B6" s="486"/>
      <c r="C6" s="486"/>
      <c r="D6" s="486"/>
      <c r="E6" s="486"/>
      <c r="F6" s="486"/>
      <c r="G6" s="486"/>
      <c r="H6" s="486"/>
      <c r="I6" s="486"/>
      <c r="J6" s="486"/>
      <c r="K6" s="554"/>
      <c r="L6" s="554"/>
      <c r="M6" s="554"/>
      <c r="N6" s="554"/>
      <c r="O6" s="554"/>
      <c r="P6" s="554"/>
      <c r="Q6" s="554"/>
      <c r="R6" s="554"/>
      <c r="S6" s="554"/>
      <c r="T6" s="554"/>
      <c r="U6" s="554"/>
      <c r="V6" s="554"/>
    </row>
    <row r="7" spans="1:22" ht="11.25" customHeight="1" x14ac:dyDescent="0.2">
      <c r="A7" s="553"/>
      <c r="B7" s="502"/>
      <c r="C7" s="502"/>
      <c r="D7" s="502"/>
      <c r="E7" s="502"/>
      <c r="F7" s="502"/>
      <c r="G7" s="502"/>
      <c r="H7" s="502"/>
      <c r="I7" s="502"/>
      <c r="J7" s="502"/>
      <c r="K7" s="489"/>
      <c r="L7" s="502"/>
      <c r="M7" s="502"/>
      <c r="N7" s="502"/>
      <c r="O7" s="502"/>
      <c r="P7" s="489"/>
      <c r="Q7" s="489"/>
      <c r="R7" s="489" t="s">
        <v>383</v>
      </c>
      <c r="S7" s="489"/>
      <c r="T7" s="489"/>
      <c r="U7" s="489"/>
      <c r="V7" s="489"/>
    </row>
    <row r="8" spans="1:22" ht="20.25" customHeight="1" x14ac:dyDescent="0.2">
      <c r="A8" s="502"/>
      <c r="B8" s="552" t="s">
        <v>320</v>
      </c>
      <c r="C8" s="551"/>
      <c r="D8" s="551"/>
      <c r="E8" s="551"/>
      <c r="F8" s="551"/>
      <c r="G8" s="551"/>
      <c r="H8" s="551"/>
      <c r="I8" s="551"/>
      <c r="J8" s="551"/>
      <c r="K8" s="550"/>
      <c r="L8" s="546" t="s">
        <v>382</v>
      </c>
      <c r="M8" s="546" t="s">
        <v>381</v>
      </c>
      <c r="N8" s="546" t="s">
        <v>380</v>
      </c>
      <c r="O8" s="546" t="s">
        <v>379</v>
      </c>
      <c r="P8" s="546" t="s">
        <v>378</v>
      </c>
      <c r="Q8" s="545" t="s">
        <v>77</v>
      </c>
      <c r="R8" s="545" t="s">
        <v>377</v>
      </c>
      <c r="S8" s="545" t="s">
        <v>376</v>
      </c>
      <c r="T8" s="545">
        <v>2021</v>
      </c>
      <c r="U8" s="545">
        <v>2022</v>
      </c>
      <c r="V8" s="545">
        <v>2023</v>
      </c>
    </row>
    <row r="9" spans="1:22" ht="11.25" customHeight="1" x14ac:dyDescent="0.2">
      <c r="A9" s="502"/>
      <c r="B9" s="549"/>
      <c r="C9" s="548"/>
      <c r="D9" s="548"/>
      <c r="E9" s="548"/>
      <c r="F9" s="548"/>
      <c r="G9" s="548"/>
      <c r="H9" s="548"/>
      <c r="I9" s="548"/>
      <c r="J9" s="548"/>
      <c r="K9" s="547"/>
      <c r="L9" s="546"/>
      <c r="M9" s="546"/>
      <c r="N9" s="546"/>
      <c r="O9" s="546"/>
      <c r="P9" s="546"/>
      <c r="Q9" s="545"/>
      <c r="R9" s="545"/>
      <c r="S9" s="545"/>
      <c r="T9" s="545"/>
      <c r="U9" s="545"/>
      <c r="V9" s="545"/>
    </row>
    <row r="10" spans="1:22" ht="75.599999999999994" customHeight="1" x14ac:dyDescent="0.2">
      <c r="A10" s="509"/>
      <c r="B10" s="544" t="s">
        <v>255</v>
      </c>
      <c r="C10" s="544"/>
      <c r="D10" s="544"/>
      <c r="E10" s="544"/>
      <c r="F10" s="544"/>
      <c r="G10" s="544"/>
      <c r="H10" s="544"/>
      <c r="I10" s="544"/>
      <c r="J10" s="544"/>
      <c r="K10" s="544"/>
      <c r="L10" s="543" t="s">
        <v>375</v>
      </c>
      <c r="M10" s="542">
        <v>0</v>
      </c>
      <c r="N10" s="542">
        <v>0</v>
      </c>
      <c r="O10" s="541">
        <v>0</v>
      </c>
      <c r="P10" s="540"/>
      <c r="Q10" s="495">
        <v>16701164</v>
      </c>
      <c r="R10" s="495">
        <v>13195600</v>
      </c>
      <c r="S10" s="495">
        <v>13326800</v>
      </c>
      <c r="T10" s="495">
        <f>T12+T16+T23+T27+T33+T38+T43+T52+T62+T83+T88</f>
        <v>20578334</v>
      </c>
      <c r="U10" s="495">
        <f>U11+U23+U27+U33+U38+U43+U52+U62+U84+U88</f>
        <v>13195600</v>
      </c>
      <c r="V10" s="495">
        <f>V11+V23+V27+V33+V38+V43+V52+V62+V84+V88</f>
        <v>13326800</v>
      </c>
    </row>
    <row r="11" spans="1:22" ht="24.75" customHeight="1" x14ac:dyDescent="0.25">
      <c r="A11" s="509"/>
      <c r="B11" s="539"/>
      <c r="C11" s="538" t="s">
        <v>374</v>
      </c>
      <c r="D11" s="538"/>
      <c r="E11" s="538"/>
      <c r="F11" s="538"/>
      <c r="G11" s="538"/>
      <c r="H11" s="538"/>
      <c r="I11" s="538"/>
      <c r="J11" s="538"/>
      <c r="K11" s="538"/>
      <c r="L11" s="514" t="s">
        <v>373</v>
      </c>
      <c r="M11" s="513">
        <v>0</v>
      </c>
      <c r="N11" s="513">
        <v>0</v>
      </c>
      <c r="O11" s="512">
        <v>0</v>
      </c>
      <c r="P11" s="511"/>
      <c r="Q11" s="510">
        <v>4835500</v>
      </c>
      <c r="R11" s="510">
        <v>4830500</v>
      </c>
      <c r="S11" s="510">
        <v>4830500</v>
      </c>
      <c r="T11" s="510">
        <f>T12+T16</f>
        <v>4778300</v>
      </c>
      <c r="U11" s="510">
        <f>U12+U16</f>
        <v>4773300</v>
      </c>
      <c r="V11" s="510">
        <f>V12+V16</f>
        <v>4773300</v>
      </c>
    </row>
    <row r="12" spans="1:22" ht="16.149999999999999" customHeight="1" x14ac:dyDescent="0.25">
      <c r="A12" s="509"/>
      <c r="B12" s="538" t="s">
        <v>308</v>
      </c>
      <c r="C12" s="538"/>
      <c r="D12" s="538"/>
      <c r="E12" s="538"/>
      <c r="F12" s="538"/>
      <c r="G12" s="538"/>
      <c r="H12" s="538"/>
      <c r="I12" s="538"/>
      <c r="J12" s="538"/>
      <c r="K12" s="538"/>
      <c r="L12" s="514" t="s">
        <v>372</v>
      </c>
      <c r="M12" s="513">
        <v>0</v>
      </c>
      <c r="N12" s="513">
        <v>0</v>
      </c>
      <c r="O12" s="512" t="s">
        <v>347</v>
      </c>
      <c r="P12" s="511"/>
      <c r="Q12" s="510">
        <v>1210000</v>
      </c>
      <c r="R12" s="510">
        <v>1210000</v>
      </c>
      <c r="S12" s="510">
        <v>1210000</v>
      </c>
      <c r="T12" s="537">
        <v>1210000</v>
      </c>
      <c r="U12" s="537">
        <v>1210000</v>
      </c>
      <c r="V12" s="537">
        <v>1210000</v>
      </c>
    </row>
    <row r="13" spans="1:22" ht="12.75" customHeight="1" x14ac:dyDescent="0.25">
      <c r="A13" s="509"/>
      <c r="B13" s="515" t="s">
        <v>310</v>
      </c>
      <c r="C13" s="515"/>
      <c r="D13" s="515"/>
      <c r="E13" s="515"/>
      <c r="F13" s="515"/>
      <c r="G13" s="515"/>
      <c r="H13" s="515"/>
      <c r="I13" s="515"/>
      <c r="J13" s="515"/>
      <c r="K13" s="515"/>
      <c r="L13" s="514" t="s">
        <v>372</v>
      </c>
      <c r="M13" s="513">
        <v>1</v>
      </c>
      <c r="N13" s="513">
        <v>0</v>
      </c>
      <c r="O13" s="512" t="s">
        <v>347</v>
      </c>
      <c r="P13" s="511"/>
      <c r="Q13" s="510">
        <v>1210000</v>
      </c>
      <c r="R13" s="510">
        <v>1210000</v>
      </c>
      <c r="S13" s="510">
        <v>1210000</v>
      </c>
      <c r="T13" s="510">
        <f>T14</f>
        <v>1210000</v>
      </c>
      <c r="U13" s="510">
        <f>U14</f>
        <v>1210000</v>
      </c>
      <c r="V13" s="510">
        <f>V14</f>
        <v>1210000</v>
      </c>
    </row>
    <row r="14" spans="1:22" ht="27" customHeight="1" x14ac:dyDescent="0.25">
      <c r="A14" s="509"/>
      <c r="B14" s="515" t="s">
        <v>205</v>
      </c>
      <c r="C14" s="515"/>
      <c r="D14" s="515"/>
      <c r="E14" s="515"/>
      <c r="F14" s="515"/>
      <c r="G14" s="515"/>
      <c r="H14" s="515"/>
      <c r="I14" s="515"/>
      <c r="J14" s="515"/>
      <c r="K14" s="515"/>
      <c r="L14" s="514" t="s">
        <v>372</v>
      </c>
      <c r="M14" s="513">
        <v>1</v>
      </c>
      <c r="N14" s="513">
        <v>2</v>
      </c>
      <c r="O14" s="512" t="s">
        <v>347</v>
      </c>
      <c r="P14" s="511"/>
      <c r="Q14" s="510">
        <v>1210000</v>
      </c>
      <c r="R14" s="510">
        <v>1210000</v>
      </c>
      <c r="S14" s="510">
        <v>1210000</v>
      </c>
      <c r="T14" s="510">
        <f>T15</f>
        <v>1210000</v>
      </c>
      <c r="U14" s="510">
        <f>U15</f>
        <v>1210000</v>
      </c>
      <c r="V14" s="510">
        <f>V15</f>
        <v>1210000</v>
      </c>
    </row>
    <row r="15" spans="1:22" ht="21.75" customHeight="1" x14ac:dyDescent="0.25">
      <c r="A15" s="509"/>
      <c r="B15" s="515" t="s">
        <v>297</v>
      </c>
      <c r="C15" s="515"/>
      <c r="D15" s="515"/>
      <c r="E15" s="515"/>
      <c r="F15" s="515"/>
      <c r="G15" s="515"/>
      <c r="H15" s="515"/>
      <c r="I15" s="515"/>
      <c r="J15" s="515"/>
      <c r="K15" s="515"/>
      <c r="L15" s="514" t="s">
        <v>372</v>
      </c>
      <c r="M15" s="513">
        <v>1</v>
      </c>
      <c r="N15" s="513">
        <v>2</v>
      </c>
      <c r="O15" s="512" t="s">
        <v>296</v>
      </c>
      <c r="P15" s="511"/>
      <c r="Q15" s="510">
        <v>1210000</v>
      </c>
      <c r="R15" s="510">
        <v>1210000</v>
      </c>
      <c r="S15" s="510">
        <v>1210000</v>
      </c>
      <c r="T15" s="510">
        <v>1210000</v>
      </c>
      <c r="U15" s="510">
        <v>1210000</v>
      </c>
      <c r="V15" s="510">
        <v>1210000</v>
      </c>
    </row>
    <row r="16" spans="1:22" ht="24.75" customHeight="1" x14ac:dyDescent="0.25">
      <c r="A16" s="509"/>
      <c r="B16" s="516" t="s">
        <v>307</v>
      </c>
      <c r="C16" s="516"/>
      <c r="D16" s="516"/>
      <c r="E16" s="516"/>
      <c r="F16" s="516"/>
      <c r="G16" s="516"/>
      <c r="H16" s="516"/>
      <c r="I16" s="516"/>
      <c r="J16" s="516"/>
      <c r="K16" s="516"/>
      <c r="L16" s="514" t="s">
        <v>371</v>
      </c>
      <c r="M16" s="513">
        <v>0</v>
      </c>
      <c r="N16" s="513">
        <v>0</v>
      </c>
      <c r="O16" s="512" t="s">
        <v>347</v>
      </c>
      <c r="P16" s="511"/>
      <c r="Q16" s="510">
        <v>3568300</v>
      </c>
      <c r="R16" s="510">
        <v>3563300</v>
      </c>
      <c r="S16" s="510">
        <v>3563300</v>
      </c>
      <c r="T16" s="510">
        <f>T17</f>
        <v>3568300</v>
      </c>
      <c r="U16" s="510">
        <f>U17</f>
        <v>3563300</v>
      </c>
      <c r="V16" s="510">
        <f>V17</f>
        <v>3563300</v>
      </c>
    </row>
    <row r="17" spans="1:22" ht="15" customHeight="1" x14ac:dyDescent="0.25">
      <c r="A17" s="509"/>
      <c r="B17" s="515" t="s">
        <v>310</v>
      </c>
      <c r="C17" s="515"/>
      <c r="D17" s="515"/>
      <c r="E17" s="515"/>
      <c r="F17" s="515"/>
      <c r="G17" s="515"/>
      <c r="H17" s="515"/>
      <c r="I17" s="515"/>
      <c r="J17" s="515"/>
      <c r="K17" s="515"/>
      <c r="L17" s="514" t="s">
        <v>371</v>
      </c>
      <c r="M17" s="513">
        <v>1</v>
      </c>
      <c r="N17" s="513">
        <v>0</v>
      </c>
      <c r="O17" s="512" t="s">
        <v>347</v>
      </c>
      <c r="P17" s="511"/>
      <c r="Q17" s="510">
        <v>3568300</v>
      </c>
      <c r="R17" s="510">
        <v>3563300</v>
      </c>
      <c r="S17" s="510">
        <v>3563300</v>
      </c>
      <c r="T17" s="510">
        <f>T18</f>
        <v>3568300</v>
      </c>
      <c r="U17" s="510">
        <f>U18</f>
        <v>3563300</v>
      </c>
      <c r="V17" s="510">
        <f>V18</f>
        <v>3563300</v>
      </c>
    </row>
    <row r="18" spans="1:22" ht="36" customHeight="1" x14ac:dyDescent="0.25">
      <c r="A18" s="509"/>
      <c r="B18" s="515" t="s">
        <v>206</v>
      </c>
      <c r="C18" s="515"/>
      <c r="D18" s="515"/>
      <c r="E18" s="515"/>
      <c r="F18" s="515"/>
      <c r="G18" s="515"/>
      <c r="H18" s="515"/>
      <c r="I18" s="515"/>
      <c r="J18" s="515"/>
      <c r="K18" s="515"/>
      <c r="L18" s="514" t="s">
        <v>371</v>
      </c>
      <c r="M18" s="513">
        <v>1</v>
      </c>
      <c r="N18" s="513">
        <v>4</v>
      </c>
      <c r="O18" s="512" t="s">
        <v>347</v>
      </c>
      <c r="P18" s="511"/>
      <c r="Q18" s="510">
        <v>3568300</v>
      </c>
      <c r="R18" s="510">
        <v>3563300</v>
      </c>
      <c r="S18" s="510">
        <v>3563300</v>
      </c>
      <c r="T18" s="510">
        <f>T19+T20+T21+T22</f>
        <v>3568300</v>
      </c>
      <c r="U18" s="510">
        <f>U19+U20+U21+U22</f>
        <v>3563300</v>
      </c>
      <c r="V18" s="510">
        <f>V19+V20+V21+V22</f>
        <v>3563300</v>
      </c>
    </row>
    <row r="19" spans="1:22" ht="21.75" customHeight="1" x14ac:dyDescent="0.25">
      <c r="A19" s="509"/>
      <c r="B19" s="515" t="s">
        <v>297</v>
      </c>
      <c r="C19" s="515"/>
      <c r="D19" s="515"/>
      <c r="E19" s="515"/>
      <c r="F19" s="515"/>
      <c r="G19" s="515"/>
      <c r="H19" s="515"/>
      <c r="I19" s="515"/>
      <c r="J19" s="515"/>
      <c r="K19" s="515"/>
      <c r="L19" s="514" t="s">
        <v>371</v>
      </c>
      <c r="M19" s="513">
        <v>1</v>
      </c>
      <c r="N19" s="513">
        <v>4</v>
      </c>
      <c r="O19" s="512" t="s">
        <v>296</v>
      </c>
      <c r="P19" s="511"/>
      <c r="Q19" s="510">
        <v>3101200</v>
      </c>
      <c r="R19" s="510">
        <v>3101200</v>
      </c>
      <c r="S19" s="510">
        <v>3101200</v>
      </c>
      <c r="T19" s="510">
        <v>3101200</v>
      </c>
      <c r="U19" s="510">
        <v>3101200</v>
      </c>
      <c r="V19" s="510">
        <v>3101200</v>
      </c>
    </row>
    <row r="20" spans="1:22" ht="21.75" customHeight="1" x14ac:dyDescent="0.25">
      <c r="A20" s="509"/>
      <c r="B20" s="515" t="s">
        <v>288</v>
      </c>
      <c r="C20" s="515"/>
      <c r="D20" s="515"/>
      <c r="E20" s="515"/>
      <c r="F20" s="515"/>
      <c r="G20" s="515"/>
      <c r="H20" s="515"/>
      <c r="I20" s="515"/>
      <c r="J20" s="515"/>
      <c r="K20" s="515"/>
      <c r="L20" s="514" t="s">
        <v>371</v>
      </c>
      <c r="M20" s="513">
        <v>1</v>
      </c>
      <c r="N20" s="513">
        <v>4</v>
      </c>
      <c r="O20" s="512" t="s">
        <v>262</v>
      </c>
      <c r="P20" s="511"/>
      <c r="Q20" s="510">
        <v>350000</v>
      </c>
      <c r="R20" s="510">
        <v>350000</v>
      </c>
      <c r="S20" s="510">
        <v>350000</v>
      </c>
      <c r="T20" s="510">
        <v>350000</v>
      </c>
      <c r="U20" s="510">
        <v>350000</v>
      </c>
      <c r="V20" s="510">
        <v>350000</v>
      </c>
    </row>
    <row r="21" spans="1:22" ht="12.75" customHeight="1" x14ac:dyDescent="0.25">
      <c r="A21" s="509"/>
      <c r="B21" s="515" t="s">
        <v>234</v>
      </c>
      <c r="C21" s="515"/>
      <c r="D21" s="515"/>
      <c r="E21" s="515"/>
      <c r="F21" s="515"/>
      <c r="G21" s="515"/>
      <c r="H21" s="515"/>
      <c r="I21" s="515"/>
      <c r="J21" s="515"/>
      <c r="K21" s="515"/>
      <c r="L21" s="514" t="s">
        <v>371</v>
      </c>
      <c r="M21" s="513">
        <v>1</v>
      </c>
      <c r="N21" s="513">
        <v>4</v>
      </c>
      <c r="O21" s="512" t="s">
        <v>306</v>
      </c>
      <c r="P21" s="511"/>
      <c r="Q21" s="510">
        <v>72100</v>
      </c>
      <c r="R21" s="510">
        <v>72100</v>
      </c>
      <c r="S21" s="510">
        <v>72100</v>
      </c>
      <c r="T21" s="510">
        <v>72100</v>
      </c>
      <c r="U21" s="510">
        <v>72100</v>
      </c>
      <c r="V21" s="510">
        <v>72100</v>
      </c>
    </row>
    <row r="22" spans="1:22" ht="12.75" customHeight="1" x14ac:dyDescent="0.25">
      <c r="A22" s="509"/>
      <c r="B22" s="515" t="s">
        <v>305</v>
      </c>
      <c r="C22" s="515"/>
      <c r="D22" s="515"/>
      <c r="E22" s="515"/>
      <c r="F22" s="515"/>
      <c r="G22" s="515"/>
      <c r="H22" s="515"/>
      <c r="I22" s="515"/>
      <c r="J22" s="515"/>
      <c r="K22" s="515"/>
      <c r="L22" s="514" t="s">
        <v>371</v>
      </c>
      <c r="M22" s="513">
        <v>1</v>
      </c>
      <c r="N22" s="513">
        <v>4</v>
      </c>
      <c r="O22" s="512" t="s">
        <v>304</v>
      </c>
      <c r="P22" s="511"/>
      <c r="Q22" s="510">
        <v>45000</v>
      </c>
      <c r="R22" s="510">
        <v>40000</v>
      </c>
      <c r="S22" s="510">
        <v>40000</v>
      </c>
      <c r="T22" s="510">
        <v>45000</v>
      </c>
      <c r="U22" s="510">
        <v>40000</v>
      </c>
      <c r="V22" s="510">
        <v>40000</v>
      </c>
    </row>
    <row r="23" spans="1:22" ht="39.6" customHeight="1" x14ac:dyDescent="0.25">
      <c r="A23" s="509"/>
      <c r="B23" s="516" t="s">
        <v>302</v>
      </c>
      <c r="C23" s="516"/>
      <c r="D23" s="516"/>
      <c r="E23" s="516"/>
      <c r="F23" s="516"/>
      <c r="G23" s="516"/>
      <c r="H23" s="516"/>
      <c r="I23" s="516"/>
      <c r="J23" s="516"/>
      <c r="K23" s="516"/>
      <c r="L23" s="514" t="s">
        <v>370</v>
      </c>
      <c r="M23" s="513">
        <v>0</v>
      </c>
      <c r="N23" s="513">
        <v>0</v>
      </c>
      <c r="O23" s="512" t="s">
        <v>347</v>
      </c>
      <c r="P23" s="511"/>
      <c r="Q23" s="510">
        <v>57200</v>
      </c>
      <c r="R23" s="510">
        <v>57200</v>
      </c>
      <c r="S23" s="510">
        <v>57200</v>
      </c>
      <c r="T23" s="510">
        <f>T24</f>
        <v>57200</v>
      </c>
      <c r="U23" s="510">
        <f>U24</f>
        <v>57200</v>
      </c>
      <c r="V23" s="510">
        <f>V24</f>
        <v>57200</v>
      </c>
    </row>
    <row r="24" spans="1:22" ht="12.75" customHeight="1" x14ac:dyDescent="0.25">
      <c r="A24" s="509"/>
      <c r="B24" s="515" t="s">
        <v>310</v>
      </c>
      <c r="C24" s="515"/>
      <c r="D24" s="515"/>
      <c r="E24" s="515"/>
      <c r="F24" s="515"/>
      <c r="G24" s="515"/>
      <c r="H24" s="515"/>
      <c r="I24" s="515"/>
      <c r="J24" s="515"/>
      <c r="K24" s="515"/>
      <c r="L24" s="514" t="s">
        <v>370</v>
      </c>
      <c r="M24" s="513">
        <v>1</v>
      </c>
      <c r="N24" s="513">
        <v>0</v>
      </c>
      <c r="O24" s="512" t="s">
        <v>347</v>
      </c>
      <c r="P24" s="511"/>
      <c r="Q24" s="510">
        <v>57200</v>
      </c>
      <c r="R24" s="510">
        <v>57200</v>
      </c>
      <c r="S24" s="510">
        <v>57200</v>
      </c>
      <c r="T24" s="510">
        <f>T25</f>
        <v>57200</v>
      </c>
      <c r="U24" s="510">
        <f>U25</f>
        <v>57200</v>
      </c>
      <c r="V24" s="510">
        <f>V25</f>
        <v>57200</v>
      </c>
    </row>
    <row r="25" spans="1:22" ht="32.25" customHeight="1" x14ac:dyDescent="0.25">
      <c r="A25" s="509"/>
      <c r="B25" s="515" t="s">
        <v>167</v>
      </c>
      <c r="C25" s="515"/>
      <c r="D25" s="515"/>
      <c r="E25" s="515"/>
      <c r="F25" s="515"/>
      <c r="G25" s="515"/>
      <c r="H25" s="515"/>
      <c r="I25" s="515"/>
      <c r="J25" s="515"/>
      <c r="K25" s="515"/>
      <c r="L25" s="514" t="s">
        <v>370</v>
      </c>
      <c r="M25" s="513">
        <v>1</v>
      </c>
      <c r="N25" s="513">
        <v>6</v>
      </c>
      <c r="O25" s="512" t="s">
        <v>347</v>
      </c>
      <c r="P25" s="511"/>
      <c r="Q25" s="510">
        <v>57200</v>
      </c>
      <c r="R25" s="510">
        <v>57200</v>
      </c>
      <c r="S25" s="510">
        <v>57200</v>
      </c>
      <c r="T25" s="510">
        <f>T26</f>
        <v>57200</v>
      </c>
      <c r="U25" s="510">
        <f>U26</f>
        <v>57200</v>
      </c>
      <c r="V25" s="510">
        <f>V26</f>
        <v>57200</v>
      </c>
    </row>
    <row r="26" spans="1:22" ht="16.149999999999999" customHeight="1" x14ac:dyDescent="0.25">
      <c r="A26" s="509"/>
      <c r="B26" s="515" t="s">
        <v>234</v>
      </c>
      <c r="C26" s="515"/>
      <c r="D26" s="515"/>
      <c r="E26" s="515"/>
      <c r="F26" s="515"/>
      <c r="G26" s="515"/>
      <c r="H26" s="515"/>
      <c r="I26" s="515"/>
      <c r="J26" s="515"/>
      <c r="K26" s="515"/>
      <c r="L26" s="514" t="s">
        <v>370</v>
      </c>
      <c r="M26" s="513">
        <v>1</v>
      </c>
      <c r="N26" s="513">
        <v>6</v>
      </c>
      <c r="O26" s="512" t="s">
        <v>306</v>
      </c>
      <c r="P26" s="511"/>
      <c r="Q26" s="510">
        <v>57200</v>
      </c>
      <c r="R26" s="510">
        <v>57200</v>
      </c>
      <c r="S26" s="510">
        <v>57200</v>
      </c>
      <c r="T26" s="510">
        <v>57200</v>
      </c>
      <c r="U26" s="510">
        <v>57200</v>
      </c>
      <c r="V26" s="510">
        <v>57200</v>
      </c>
    </row>
    <row r="27" spans="1:22" ht="40.9" customHeight="1" x14ac:dyDescent="0.25">
      <c r="A27" s="509"/>
      <c r="B27" s="521"/>
      <c r="C27" s="516" t="s">
        <v>294</v>
      </c>
      <c r="D27" s="516"/>
      <c r="E27" s="516"/>
      <c r="F27" s="516"/>
      <c r="G27" s="516"/>
      <c r="H27" s="516"/>
      <c r="I27" s="516"/>
      <c r="J27" s="516"/>
      <c r="K27" s="516"/>
      <c r="L27" s="514" t="s">
        <v>369</v>
      </c>
      <c r="M27" s="513">
        <v>0</v>
      </c>
      <c r="N27" s="513">
        <v>0</v>
      </c>
      <c r="O27" s="512">
        <v>0</v>
      </c>
      <c r="P27" s="511"/>
      <c r="Q27" s="510">
        <v>254900</v>
      </c>
      <c r="R27" s="510">
        <v>257600</v>
      </c>
      <c r="S27" s="510">
        <v>267800</v>
      </c>
      <c r="T27" s="510">
        <f>T28</f>
        <v>254900</v>
      </c>
      <c r="U27" s="510">
        <f>U28</f>
        <v>257600</v>
      </c>
      <c r="V27" s="510">
        <f>V28</f>
        <v>267800</v>
      </c>
    </row>
    <row r="28" spans="1:22" ht="34.15" customHeight="1" x14ac:dyDescent="0.25">
      <c r="A28" s="509"/>
      <c r="B28" s="516" t="s">
        <v>298</v>
      </c>
      <c r="C28" s="516"/>
      <c r="D28" s="516"/>
      <c r="E28" s="516"/>
      <c r="F28" s="516"/>
      <c r="G28" s="516"/>
      <c r="H28" s="516"/>
      <c r="I28" s="516"/>
      <c r="J28" s="516"/>
      <c r="K28" s="516"/>
      <c r="L28" s="514" t="s">
        <v>368</v>
      </c>
      <c r="M28" s="513">
        <v>0</v>
      </c>
      <c r="N28" s="513">
        <v>0</v>
      </c>
      <c r="O28" s="512" t="s">
        <v>347</v>
      </c>
      <c r="P28" s="511"/>
      <c r="Q28" s="510">
        <v>254900</v>
      </c>
      <c r="R28" s="510">
        <v>257600</v>
      </c>
      <c r="S28" s="510">
        <v>267800</v>
      </c>
      <c r="T28" s="510">
        <f>T29</f>
        <v>254900</v>
      </c>
      <c r="U28" s="510">
        <f>U29</f>
        <v>257600</v>
      </c>
      <c r="V28" s="510">
        <f>V29</f>
        <v>267800</v>
      </c>
    </row>
    <row r="29" spans="1:22" ht="14.45" customHeight="1" x14ac:dyDescent="0.25">
      <c r="A29" s="509"/>
      <c r="B29" s="515" t="s">
        <v>299</v>
      </c>
      <c r="C29" s="515"/>
      <c r="D29" s="515"/>
      <c r="E29" s="515"/>
      <c r="F29" s="515"/>
      <c r="G29" s="515"/>
      <c r="H29" s="515"/>
      <c r="I29" s="515"/>
      <c r="J29" s="515"/>
      <c r="K29" s="515"/>
      <c r="L29" s="514" t="s">
        <v>368</v>
      </c>
      <c r="M29" s="513">
        <v>2</v>
      </c>
      <c r="N29" s="513">
        <v>0</v>
      </c>
      <c r="O29" s="512" t="s">
        <v>347</v>
      </c>
      <c r="P29" s="511"/>
      <c r="Q29" s="510">
        <v>254900</v>
      </c>
      <c r="R29" s="510">
        <v>257600</v>
      </c>
      <c r="S29" s="510">
        <v>267800</v>
      </c>
      <c r="T29" s="510">
        <f>T30</f>
        <v>254900</v>
      </c>
      <c r="U29" s="510">
        <f>U30</f>
        <v>257600</v>
      </c>
      <c r="V29" s="510">
        <f>V30</f>
        <v>267800</v>
      </c>
    </row>
    <row r="30" spans="1:22" ht="13.9" customHeight="1" x14ac:dyDescent="0.25">
      <c r="A30" s="509"/>
      <c r="B30" s="515" t="s">
        <v>47</v>
      </c>
      <c r="C30" s="515"/>
      <c r="D30" s="515"/>
      <c r="E30" s="515"/>
      <c r="F30" s="515"/>
      <c r="G30" s="515"/>
      <c r="H30" s="515"/>
      <c r="I30" s="515"/>
      <c r="J30" s="515"/>
      <c r="K30" s="515"/>
      <c r="L30" s="514" t="s">
        <v>368</v>
      </c>
      <c r="M30" s="513">
        <v>2</v>
      </c>
      <c r="N30" s="513">
        <v>3</v>
      </c>
      <c r="O30" s="512" t="s">
        <v>347</v>
      </c>
      <c r="P30" s="511"/>
      <c r="Q30" s="510">
        <v>254900</v>
      </c>
      <c r="R30" s="510">
        <v>257600</v>
      </c>
      <c r="S30" s="510">
        <v>267800</v>
      </c>
      <c r="T30" s="510">
        <f>T31+T32</f>
        <v>254900</v>
      </c>
      <c r="U30" s="510">
        <f>U31+U32</f>
        <v>257600</v>
      </c>
      <c r="V30" s="510">
        <f>V31+V32</f>
        <v>267800</v>
      </c>
    </row>
    <row r="31" spans="1:22" ht="21.75" customHeight="1" x14ac:dyDescent="0.25">
      <c r="A31" s="509"/>
      <c r="B31" s="515" t="s">
        <v>297</v>
      </c>
      <c r="C31" s="515"/>
      <c r="D31" s="515"/>
      <c r="E31" s="515"/>
      <c r="F31" s="515"/>
      <c r="G31" s="515"/>
      <c r="H31" s="515"/>
      <c r="I31" s="515"/>
      <c r="J31" s="515"/>
      <c r="K31" s="515"/>
      <c r="L31" s="514" t="s">
        <v>368</v>
      </c>
      <c r="M31" s="513">
        <v>2</v>
      </c>
      <c r="N31" s="513">
        <v>3</v>
      </c>
      <c r="O31" s="512" t="s">
        <v>296</v>
      </c>
      <c r="P31" s="511"/>
      <c r="Q31" s="510">
        <v>244980</v>
      </c>
      <c r="R31" s="510">
        <v>244980</v>
      </c>
      <c r="S31" s="510">
        <v>260400</v>
      </c>
      <c r="T31" s="510">
        <v>244980</v>
      </c>
      <c r="U31" s="510">
        <v>244980</v>
      </c>
      <c r="V31" s="510">
        <v>260400</v>
      </c>
    </row>
    <row r="32" spans="1:22" ht="28.15" customHeight="1" x14ac:dyDescent="0.25">
      <c r="A32" s="509"/>
      <c r="B32" s="515" t="s">
        <v>288</v>
      </c>
      <c r="C32" s="515"/>
      <c r="D32" s="515"/>
      <c r="E32" s="515"/>
      <c r="F32" s="515"/>
      <c r="G32" s="515"/>
      <c r="H32" s="515"/>
      <c r="I32" s="515"/>
      <c r="J32" s="515"/>
      <c r="K32" s="515"/>
      <c r="L32" s="514" t="s">
        <v>368</v>
      </c>
      <c r="M32" s="513">
        <v>2</v>
      </c>
      <c r="N32" s="513">
        <v>3</v>
      </c>
      <c r="O32" s="512" t="s">
        <v>262</v>
      </c>
      <c r="P32" s="511"/>
      <c r="Q32" s="510">
        <v>9920</v>
      </c>
      <c r="R32" s="510">
        <v>12620</v>
      </c>
      <c r="S32" s="510">
        <v>7400</v>
      </c>
      <c r="T32" s="510">
        <v>9920</v>
      </c>
      <c r="U32" s="510">
        <v>12620</v>
      </c>
      <c r="V32" s="510">
        <v>7400</v>
      </c>
    </row>
    <row r="33" spans="1:22" ht="43.15" customHeight="1" x14ac:dyDescent="0.25">
      <c r="A33" s="509"/>
      <c r="B33" s="521"/>
      <c r="C33" s="516" t="s">
        <v>292</v>
      </c>
      <c r="D33" s="516"/>
      <c r="E33" s="516"/>
      <c r="F33" s="516"/>
      <c r="G33" s="516"/>
      <c r="H33" s="516"/>
      <c r="I33" s="516"/>
      <c r="J33" s="516"/>
      <c r="K33" s="516"/>
      <c r="L33" s="514" t="s">
        <v>367</v>
      </c>
      <c r="M33" s="513">
        <v>0</v>
      </c>
      <c r="N33" s="513">
        <v>0</v>
      </c>
      <c r="O33" s="512">
        <v>0</v>
      </c>
      <c r="P33" s="511"/>
      <c r="Q33" s="510">
        <v>100000</v>
      </c>
      <c r="R33" s="510">
        <v>100000</v>
      </c>
      <c r="S33" s="510">
        <v>100000</v>
      </c>
      <c r="T33" s="510">
        <f>T34</f>
        <v>100000</v>
      </c>
      <c r="U33" s="510">
        <f>U34</f>
        <v>100000</v>
      </c>
      <c r="V33" s="510">
        <f>V34</f>
        <v>100000</v>
      </c>
    </row>
    <row r="34" spans="1:22" ht="48.75" customHeight="1" x14ac:dyDescent="0.25">
      <c r="A34" s="509"/>
      <c r="B34" s="516" t="s">
        <v>291</v>
      </c>
      <c r="C34" s="516"/>
      <c r="D34" s="516"/>
      <c r="E34" s="516"/>
      <c r="F34" s="516"/>
      <c r="G34" s="516"/>
      <c r="H34" s="516"/>
      <c r="I34" s="516"/>
      <c r="J34" s="516"/>
      <c r="K34" s="516"/>
      <c r="L34" s="514" t="s">
        <v>365</v>
      </c>
      <c r="M34" s="513">
        <v>0</v>
      </c>
      <c r="N34" s="513">
        <v>0</v>
      </c>
      <c r="O34" s="512" t="s">
        <v>347</v>
      </c>
      <c r="P34" s="511"/>
      <c r="Q34" s="510">
        <v>100000</v>
      </c>
      <c r="R34" s="510">
        <v>100000</v>
      </c>
      <c r="S34" s="510">
        <v>100000</v>
      </c>
      <c r="T34" s="510">
        <f>T35</f>
        <v>100000</v>
      </c>
      <c r="U34" s="510">
        <f>U35</f>
        <v>100000</v>
      </c>
      <c r="V34" s="510">
        <f>V35</f>
        <v>100000</v>
      </c>
    </row>
    <row r="35" spans="1:22" ht="21.75" customHeight="1" x14ac:dyDescent="0.25">
      <c r="A35" s="509"/>
      <c r="B35" s="515" t="s">
        <v>295</v>
      </c>
      <c r="C35" s="515"/>
      <c r="D35" s="515"/>
      <c r="E35" s="515"/>
      <c r="F35" s="515"/>
      <c r="G35" s="515"/>
      <c r="H35" s="515"/>
      <c r="I35" s="515"/>
      <c r="J35" s="515"/>
      <c r="K35" s="515"/>
      <c r="L35" s="514" t="s">
        <v>365</v>
      </c>
      <c r="M35" s="513">
        <v>3</v>
      </c>
      <c r="N35" s="513">
        <v>0</v>
      </c>
      <c r="O35" s="512" t="s">
        <v>347</v>
      </c>
      <c r="P35" s="511"/>
      <c r="Q35" s="510">
        <v>100000</v>
      </c>
      <c r="R35" s="510">
        <v>100000</v>
      </c>
      <c r="S35" s="510">
        <v>100000</v>
      </c>
      <c r="T35" s="510">
        <f>T36</f>
        <v>100000</v>
      </c>
      <c r="U35" s="510">
        <f>U36</f>
        <v>100000</v>
      </c>
      <c r="V35" s="510">
        <f>V36</f>
        <v>100000</v>
      </c>
    </row>
    <row r="36" spans="1:22" ht="32.25" customHeight="1" x14ac:dyDescent="0.25">
      <c r="A36" s="509"/>
      <c r="B36" s="515" t="s">
        <v>366</v>
      </c>
      <c r="C36" s="515"/>
      <c r="D36" s="515"/>
      <c r="E36" s="515"/>
      <c r="F36" s="515"/>
      <c r="G36" s="515"/>
      <c r="H36" s="515"/>
      <c r="I36" s="515"/>
      <c r="J36" s="515"/>
      <c r="K36" s="515"/>
      <c r="L36" s="514" t="s">
        <v>365</v>
      </c>
      <c r="M36" s="513">
        <v>3</v>
      </c>
      <c r="N36" s="513">
        <v>10</v>
      </c>
      <c r="O36" s="512" t="s">
        <v>347</v>
      </c>
      <c r="P36" s="511"/>
      <c r="Q36" s="510">
        <v>100000</v>
      </c>
      <c r="R36" s="510">
        <v>100000</v>
      </c>
      <c r="S36" s="510">
        <v>100000</v>
      </c>
      <c r="T36" s="510">
        <f>T37</f>
        <v>100000</v>
      </c>
      <c r="U36" s="510">
        <f>U37</f>
        <v>100000</v>
      </c>
      <c r="V36" s="510">
        <f>V37</f>
        <v>100000</v>
      </c>
    </row>
    <row r="37" spans="1:22" ht="21.75" customHeight="1" x14ac:dyDescent="0.25">
      <c r="A37" s="509"/>
      <c r="B37" s="515" t="s">
        <v>288</v>
      </c>
      <c r="C37" s="515"/>
      <c r="D37" s="515"/>
      <c r="E37" s="515"/>
      <c r="F37" s="515"/>
      <c r="G37" s="515"/>
      <c r="H37" s="515"/>
      <c r="I37" s="515"/>
      <c r="J37" s="515"/>
      <c r="K37" s="515"/>
      <c r="L37" s="514" t="s">
        <v>365</v>
      </c>
      <c r="M37" s="513">
        <v>3</v>
      </c>
      <c r="N37" s="513">
        <v>10</v>
      </c>
      <c r="O37" s="512" t="s">
        <v>262</v>
      </c>
      <c r="P37" s="511"/>
      <c r="Q37" s="510">
        <v>100000</v>
      </c>
      <c r="R37" s="510">
        <v>100000</v>
      </c>
      <c r="S37" s="510">
        <v>100000</v>
      </c>
      <c r="T37" s="510">
        <v>100000</v>
      </c>
      <c r="U37" s="510">
        <v>100000</v>
      </c>
      <c r="V37" s="510">
        <v>100000</v>
      </c>
    </row>
    <row r="38" spans="1:22" ht="55.9" customHeight="1" x14ac:dyDescent="0.25">
      <c r="A38" s="509"/>
      <c r="B38" s="521"/>
      <c r="C38" s="516" t="s">
        <v>290</v>
      </c>
      <c r="D38" s="516"/>
      <c r="E38" s="516"/>
      <c r="F38" s="516"/>
      <c r="G38" s="516"/>
      <c r="H38" s="516"/>
      <c r="I38" s="516"/>
      <c r="J38" s="516"/>
      <c r="K38" s="516"/>
      <c r="L38" s="514" t="s">
        <v>364</v>
      </c>
      <c r="M38" s="513">
        <v>0</v>
      </c>
      <c r="N38" s="513">
        <v>0</v>
      </c>
      <c r="O38" s="512">
        <v>0</v>
      </c>
      <c r="P38" s="511"/>
      <c r="Q38" s="510">
        <v>10000</v>
      </c>
      <c r="R38" s="510">
        <v>10000</v>
      </c>
      <c r="S38" s="510">
        <v>10000</v>
      </c>
      <c r="T38" s="510">
        <f>T39</f>
        <v>10000</v>
      </c>
      <c r="U38" s="510">
        <f>U39</f>
        <v>10000</v>
      </c>
      <c r="V38" s="510">
        <f>V39</f>
        <v>10000</v>
      </c>
    </row>
    <row r="39" spans="1:22" ht="12" customHeight="1" x14ac:dyDescent="0.25">
      <c r="A39" s="509"/>
      <c r="B39" s="516" t="s">
        <v>289</v>
      </c>
      <c r="C39" s="516"/>
      <c r="D39" s="516"/>
      <c r="E39" s="516"/>
      <c r="F39" s="516"/>
      <c r="G39" s="516"/>
      <c r="H39" s="516"/>
      <c r="I39" s="516"/>
      <c r="J39" s="516"/>
      <c r="K39" s="516"/>
      <c r="L39" s="514" t="s">
        <v>363</v>
      </c>
      <c r="M39" s="513">
        <v>0</v>
      </c>
      <c r="N39" s="513">
        <v>0</v>
      </c>
      <c r="O39" s="512" t="s">
        <v>347</v>
      </c>
      <c r="P39" s="511"/>
      <c r="Q39" s="510">
        <v>10000</v>
      </c>
      <c r="R39" s="510">
        <v>10000</v>
      </c>
      <c r="S39" s="510">
        <v>10000</v>
      </c>
      <c r="T39" s="510">
        <f>T40</f>
        <v>10000</v>
      </c>
      <c r="U39" s="510">
        <f>U40</f>
        <v>10000</v>
      </c>
      <c r="V39" s="510">
        <f>V40</f>
        <v>10000</v>
      </c>
    </row>
    <row r="40" spans="1:22" ht="24" customHeight="1" x14ac:dyDescent="0.25">
      <c r="A40" s="509"/>
      <c r="B40" s="515" t="s">
        <v>295</v>
      </c>
      <c r="C40" s="515"/>
      <c r="D40" s="515"/>
      <c r="E40" s="515"/>
      <c r="F40" s="515"/>
      <c r="G40" s="515"/>
      <c r="H40" s="515"/>
      <c r="I40" s="515"/>
      <c r="J40" s="515"/>
      <c r="K40" s="515"/>
      <c r="L40" s="514" t="s">
        <v>363</v>
      </c>
      <c r="M40" s="513">
        <v>3</v>
      </c>
      <c r="N40" s="513">
        <v>0</v>
      </c>
      <c r="O40" s="512" t="s">
        <v>347</v>
      </c>
      <c r="P40" s="511"/>
      <c r="Q40" s="510">
        <v>10000</v>
      </c>
      <c r="R40" s="510">
        <v>10000</v>
      </c>
      <c r="S40" s="510">
        <v>10000</v>
      </c>
      <c r="T40" s="510">
        <f>T41</f>
        <v>10000</v>
      </c>
      <c r="U40" s="510">
        <f>U41</f>
        <v>10000</v>
      </c>
      <c r="V40" s="510">
        <f>V41</f>
        <v>10000</v>
      </c>
    </row>
    <row r="41" spans="1:22" ht="21.75" customHeight="1" x14ac:dyDescent="0.25">
      <c r="A41" s="509"/>
      <c r="B41" s="515" t="s">
        <v>89</v>
      </c>
      <c r="C41" s="515"/>
      <c r="D41" s="515"/>
      <c r="E41" s="515"/>
      <c r="F41" s="515"/>
      <c r="G41" s="515"/>
      <c r="H41" s="515"/>
      <c r="I41" s="515"/>
      <c r="J41" s="515"/>
      <c r="K41" s="515"/>
      <c r="L41" s="514" t="s">
        <v>363</v>
      </c>
      <c r="M41" s="513">
        <v>3</v>
      </c>
      <c r="N41" s="513">
        <v>14</v>
      </c>
      <c r="O41" s="512" t="s">
        <v>347</v>
      </c>
      <c r="P41" s="511"/>
      <c r="Q41" s="510">
        <v>10000</v>
      </c>
      <c r="R41" s="510">
        <v>10000</v>
      </c>
      <c r="S41" s="510">
        <v>10000</v>
      </c>
      <c r="T41" s="510">
        <f>T42</f>
        <v>10000</v>
      </c>
      <c r="U41" s="510">
        <f>U42</f>
        <v>10000</v>
      </c>
      <c r="V41" s="510">
        <f>V42</f>
        <v>10000</v>
      </c>
    </row>
    <row r="42" spans="1:22" ht="21.75" customHeight="1" x14ac:dyDescent="0.25">
      <c r="A42" s="509"/>
      <c r="B42" s="515" t="s">
        <v>288</v>
      </c>
      <c r="C42" s="515"/>
      <c r="D42" s="515"/>
      <c r="E42" s="515"/>
      <c r="F42" s="515"/>
      <c r="G42" s="515"/>
      <c r="H42" s="515"/>
      <c r="I42" s="515"/>
      <c r="J42" s="515"/>
      <c r="K42" s="515"/>
      <c r="L42" s="514" t="s">
        <v>363</v>
      </c>
      <c r="M42" s="513">
        <v>3</v>
      </c>
      <c r="N42" s="513">
        <v>14</v>
      </c>
      <c r="O42" s="512" t="s">
        <v>262</v>
      </c>
      <c r="P42" s="511"/>
      <c r="Q42" s="510">
        <v>10000</v>
      </c>
      <c r="R42" s="510">
        <v>10000</v>
      </c>
      <c r="S42" s="510">
        <v>10000</v>
      </c>
      <c r="T42" s="510">
        <v>10000</v>
      </c>
      <c r="U42" s="510">
        <v>10000</v>
      </c>
      <c r="V42" s="510">
        <v>10000</v>
      </c>
    </row>
    <row r="43" spans="1:22" ht="45.6" customHeight="1" x14ac:dyDescent="0.25">
      <c r="A43" s="509"/>
      <c r="B43" s="521"/>
      <c r="C43" s="516" t="s">
        <v>286</v>
      </c>
      <c r="D43" s="516"/>
      <c r="E43" s="516"/>
      <c r="F43" s="516"/>
      <c r="G43" s="516"/>
      <c r="H43" s="516"/>
      <c r="I43" s="516"/>
      <c r="J43" s="516"/>
      <c r="K43" s="516"/>
      <c r="L43" s="514" t="s">
        <v>362</v>
      </c>
      <c r="M43" s="513">
        <v>0</v>
      </c>
      <c r="N43" s="513">
        <v>0</v>
      </c>
      <c r="O43" s="512">
        <v>0</v>
      </c>
      <c r="P43" s="511"/>
      <c r="Q43" s="510">
        <v>3309000</v>
      </c>
      <c r="R43" s="510">
        <v>2353000</v>
      </c>
      <c r="S43" s="510">
        <v>2407000</v>
      </c>
      <c r="T43" s="510">
        <f>T44+T48</f>
        <v>3309000</v>
      </c>
      <c r="U43" s="510">
        <f>U44+U48</f>
        <v>2353000</v>
      </c>
      <c r="V43" s="510">
        <f>V44+V48</f>
        <v>2407000</v>
      </c>
    </row>
    <row r="44" spans="1:22" ht="38.450000000000003" customHeight="1" x14ac:dyDescent="0.25">
      <c r="A44" s="509"/>
      <c r="B44" s="516" t="s">
        <v>285</v>
      </c>
      <c r="C44" s="516"/>
      <c r="D44" s="516"/>
      <c r="E44" s="516"/>
      <c r="F44" s="516"/>
      <c r="G44" s="516"/>
      <c r="H44" s="516"/>
      <c r="I44" s="516"/>
      <c r="J44" s="516"/>
      <c r="K44" s="516"/>
      <c r="L44" s="514" t="s">
        <v>361</v>
      </c>
      <c r="M44" s="513">
        <v>0</v>
      </c>
      <c r="N44" s="513">
        <v>0</v>
      </c>
      <c r="O44" s="512" t="s">
        <v>347</v>
      </c>
      <c r="P44" s="511"/>
      <c r="Q44" s="510">
        <v>1309000</v>
      </c>
      <c r="R44" s="510">
        <v>1353000</v>
      </c>
      <c r="S44" s="510">
        <v>1407000</v>
      </c>
      <c r="T44" s="510">
        <f>T45</f>
        <v>1309000</v>
      </c>
      <c r="U44" s="510">
        <f>U45</f>
        <v>1353000</v>
      </c>
      <c r="V44" s="510">
        <f>V45</f>
        <v>1407000</v>
      </c>
    </row>
    <row r="45" spans="1:22" ht="15" customHeight="1" x14ac:dyDescent="0.25">
      <c r="A45" s="509"/>
      <c r="B45" s="515" t="s">
        <v>287</v>
      </c>
      <c r="C45" s="515"/>
      <c r="D45" s="515"/>
      <c r="E45" s="515"/>
      <c r="F45" s="515"/>
      <c r="G45" s="515"/>
      <c r="H45" s="515"/>
      <c r="I45" s="515"/>
      <c r="J45" s="515"/>
      <c r="K45" s="515"/>
      <c r="L45" s="514" t="s">
        <v>361</v>
      </c>
      <c r="M45" s="513">
        <v>4</v>
      </c>
      <c r="N45" s="513">
        <v>0</v>
      </c>
      <c r="O45" s="512" t="s">
        <v>347</v>
      </c>
      <c r="P45" s="511"/>
      <c r="Q45" s="510">
        <v>1309000</v>
      </c>
      <c r="R45" s="510">
        <v>1353000</v>
      </c>
      <c r="S45" s="510">
        <v>1407000</v>
      </c>
      <c r="T45" s="510">
        <f>T46</f>
        <v>1309000</v>
      </c>
      <c r="U45" s="510">
        <f>U46</f>
        <v>1353000</v>
      </c>
      <c r="V45" s="510">
        <f>V46</f>
        <v>1407000</v>
      </c>
    </row>
    <row r="46" spans="1:22" ht="14.45" customHeight="1" x14ac:dyDescent="0.25">
      <c r="A46" s="509"/>
      <c r="B46" s="515" t="s">
        <v>102</v>
      </c>
      <c r="C46" s="515"/>
      <c r="D46" s="515"/>
      <c r="E46" s="515"/>
      <c r="F46" s="515"/>
      <c r="G46" s="515"/>
      <c r="H46" s="515"/>
      <c r="I46" s="515"/>
      <c r="J46" s="515"/>
      <c r="K46" s="515"/>
      <c r="L46" s="514" t="s">
        <v>361</v>
      </c>
      <c r="M46" s="513">
        <v>4</v>
      </c>
      <c r="N46" s="513">
        <v>9</v>
      </c>
      <c r="O46" s="512" t="s">
        <v>347</v>
      </c>
      <c r="P46" s="511"/>
      <c r="Q46" s="510">
        <v>1309000</v>
      </c>
      <c r="R46" s="510">
        <v>1353000</v>
      </c>
      <c r="S46" s="510">
        <v>1407000</v>
      </c>
      <c r="T46" s="510">
        <f>T47</f>
        <v>1309000</v>
      </c>
      <c r="U46" s="510">
        <f>U47</f>
        <v>1353000</v>
      </c>
      <c r="V46" s="510">
        <f>V47</f>
        <v>1407000</v>
      </c>
    </row>
    <row r="47" spans="1:22" ht="21.75" customHeight="1" x14ac:dyDescent="0.25">
      <c r="A47" s="509"/>
      <c r="B47" s="515" t="s">
        <v>288</v>
      </c>
      <c r="C47" s="515"/>
      <c r="D47" s="515"/>
      <c r="E47" s="515"/>
      <c r="F47" s="515"/>
      <c r="G47" s="515"/>
      <c r="H47" s="515"/>
      <c r="I47" s="515"/>
      <c r="J47" s="515"/>
      <c r="K47" s="515"/>
      <c r="L47" s="514" t="s">
        <v>361</v>
      </c>
      <c r="M47" s="513">
        <v>4</v>
      </c>
      <c r="N47" s="513">
        <v>9</v>
      </c>
      <c r="O47" s="512" t="s">
        <v>262</v>
      </c>
      <c r="P47" s="511"/>
      <c r="Q47" s="510">
        <v>1309000</v>
      </c>
      <c r="R47" s="510">
        <v>1353000</v>
      </c>
      <c r="S47" s="510">
        <v>1407000</v>
      </c>
      <c r="T47" s="510">
        <v>1309000</v>
      </c>
      <c r="U47" s="510">
        <v>1353000</v>
      </c>
      <c r="V47" s="510">
        <v>1407000</v>
      </c>
    </row>
    <row r="48" spans="1:22" ht="36.75" customHeight="1" x14ac:dyDescent="0.25">
      <c r="A48" s="509"/>
      <c r="B48" s="516" t="s">
        <v>284</v>
      </c>
      <c r="C48" s="516"/>
      <c r="D48" s="516"/>
      <c r="E48" s="516"/>
      <c r="F48" s="516"/>
      <c r="G48" s="516"/>
      <c r="H48" s="516"/>
      <c r="I48" s="516"/>
      <c r="J48" s="516"/>
      <c r="K48" s="516"/>
      <c r="L48" s="514" t="s">
        <v>283</v>
      </c>
      <c r="M48" s="513">
        <v>0</v>
      </c>
      <c r="N48" s="513">
        <v>0</v>
      </c>
      <c r="O48" s="512" t="s">
        <v>347</v>
      </c>
      <c r="P48" s="511"/>
      <c r="Q48" s="510">
        <v>2000000</v>
      </c>
      <c r="R48" s="510">
        <v>1000000</v>
      </c>
      <c r="S48" s="510">
        <v>1000000</v>
      </c>
      <c r="T48" s="510">
        <f>T49</f>
        <v>2000000</v>
      </c>
      <c r="U48" s="510">
        <f>U49</f>
        <v>1000000</v>
      </c>
      <c r="V48" s="510">
        <f>V49</f>
        <v>1000000</v>
      </c>
    </row>
    <row r="49" spans="1:22" ht="12.75" customHeight="1" x14ac:dyDescent="0.25">
      <c r="A49" s="509"/>
      <c r="B49" s="515" t="s">
        <v>287</v>
      </c>
      <c r="C49" s="515"/>
      <c r="D49" s="515"/>
      <c r="E49" s="515"/>
      <c r="F49" s="515"/>
      <c r="G49" s="515"/>
      <c r="H49" s="515"/>
      <c r="I49" s="515"/>
      <c r="J49" s="515"/>
      <c r="K49" s="515"/>
      <c r="L49" s="514" t="s">
        <v>283</v>
      </c>
      <c r="M49" s="513">
        <v>4</v>
      </c>
      <c r="N49" s="513">
        <v>0</v>
      </c>
      <c r="O49" s="512" t="s">
        <v>347</v>
      </c>
      <c r="P49" s="511"/>
      <c r="Q49" s="510">
        <v>2000000</v>
      </c>
      <c r="R49" s="510">
        <v>1000000</v>
      </c>
      <c r="S49" s="510">
        <v>1000000</v>
      </c>
      <c r="T49" s="510">
        <f>T50</f>
        <v>2000000</v>
      </c>
      <c r="U49" s="510">
        <f>U50</f>
        <v>1000000</v>
      </c>
      <c r="V49" s="510">
        <f>V50</f>
        <v>1000000</v>
      </c>
    </row>
    <row r="50" spans="1:22" ht="12.75" customHeight="1" x14ac:dyDescent="0.25">
      <c r="A50" s="509"/>
      <c r="B50" s="515" t="s">
        <v>102</v>
      </c>
      <c r="C50" s="515"/>
      <c r="D50" s="515"/>
      <c r="E50" s="515"/>
      <c r="F50" s="515"/>
      <c r="G50" s="515"/>
      <c r="H50" s="515"/>
      <c r="I50" s="515"/>
      <c r="J50" s="515"/>
      <c r="K50" s="515"/>
      <c r="L50" s="514" t="s">
        <v>283</v>
      </c>
      <c r="M50" s="513">
        <v>4</v>
      </c>
      <c r="N50" s="513">
        <v>9</v>
      </c>
      <c r="O50" s="512" t="s">
        <v>347</v>
      </c>
      <c r="P50" s="511"/>
      <c r="Q50" s="510">
        <v>2000000</v>
      </c>
      <c r="R50" s="510">
        <v>1000000</v>
      </c>
      <c r="S50" s="510">
        <v>1000000</v>
      </c>
      <c r="T50" s="510">
        <f>T51</f>
        <v>2000000</v>
      </c>
      <c r="U50" s="510">
        <f>U51</f>
        <v>1000000</v>
      </c>
      <c r="V50" s="510">
        <f>V51</f>
        <v>1000000</v>
      </c>
    </row>
    <row r="51" spans="1:22" ht="21.75" customHeight="1" x14ac:dyDescent="0.25">
      <c r="A51" s="509"/>
      <c r="B51" s="515" t="s">
        <v>288</v>
      </c>
      <c r="C51" s="515"/>
      <c r="D51" s="515"/>
      <c r="E51" s="515"/>
      <c r="F51" s="515"/>
      <c r="G51" s="515"/>
      <c r="H51" s="515"/>
      <c r="I51" s="515"/>
      <c r="J51" s="515"/>
      <c r="K51" s="515"/>
      <c r="L51" s="514" t="s">
        <v>283</v>
      </c>
      <c r="M51" s="513">
        <v>4</v>
      </c>
      <c r="N51" s="513">
        <v>9</v>
      </c>
      <c r="O51" s="512" t="s">
        <v>262</v>
      </c>
      <c r="P51" s="511"/>
      <c r="Q51" s="510">
        <v>2000000</v>
      </c>
      <c r="R51" s="510">
        <v>1000000</v>
      </c>
      <c r="S51" s="510">
        <v>1000000</v>
      </c>
      <c r="T51" s="510">
        <v>2000000</v>
      </c>
      <c r="U51" s="510">
        <v>1000000</v>
      </c>
      <c r="V51" s="510">
        <v>1000000</v>
      </c>
    </row>
    <row r="52" spans="1:22" ht="36.75" customHeight="1" x14ac:dyDescent="0.25">
      <c r="A52" s="509"/>
      <c r="B52" s="521"/>
      <c r="C52" s="516" t="s">
        <v>360</v>
      </c>
      <c r="D52" s="516"/>
      <c r="E52" s="516"/>
      <c r="F52" s="516"/>
      <c r="G52" s="516"/>
      <c r="H52" s="516"/>
      <c r="I52" s="516"/>
      <c r="J52" s="516"/>
      <c r="K52" s="516"/>
      <c r="L52" s="514" t="s">
        <v>359</v>
      </c>
      <c r="M52" s="513">
        <v>0</v>
      </c>
      <c r="N52" s="513">
        <v>0</v>
      </c>
      <c r="O52" s="512">
        <v>0</v>
      </c>
      <c r="P52" s="511"/>
      <c r="Q52" s="510">
        <v>1798200</v>
      </c>
      <c r="R52" s="510">
        <v>715100</v>
      </c>
      <c r="S52" s="510">
        <v>620000</v>
      </c>
      <c r="T52" s="510">
        <f>T53+T57</f>
        <v>2316494</v>
      </c>
      <c r="U52" s="510">
        <f>U53+U57</f>
        <v>715100</v>
      </c>
      <c r="V52" s="510">
        <f>V53+V57</f>
        <v>620000</v>
      </c>
    </row>
    <row r="53" spans="1:22" ht="36.75" customHeight="1" x14ac:dyDescent="0.25">
      <c r="A53" s="509"/>
      <c r="B53" s="516" t="s">
        <v>273</v>
      </c>
      <c r="C53" s="516"/>
      <c r="D53" s="516"/>
      <c r="E53" s="516"/>
      <c r="F53" s="516"/>
      <c r="G53" s="516"/>
      <c r="H53" s="516"/>
      <c r="I53" s="516"/>
      <c r="J53" s="516"/>
      <c r="K53" s="516"/>
      <c r="L53" s="514" t="s">
        <v>358</v>
      </c>
      <c r="M53" s="513">
        <v>0</v>
      </c>
      <c r="N53" s="513">
        <v>0</v>
      </c>
      <c r="O53" s="512" t="s">
        <v>347</v>
      </c>
      <c r="P53" s="511"/>
      <c r="Q53" s="510">
        <v>572039</v>
      </c>
      <c r="R53" s="510">
        <v>715100</v>
      </c>
      <c r="S53" s="510">
        <v>620000</v>
      </c>
      <c r="T53" s="510">
        <f>T54</f>
        <v>1215030</v>
      </c>
      <c r="U53" s="510">
        <f>U54</f>
        <v>715100</v>
      </c>
      <c r="V53" s="510">
        <f>V54</f>
        <v>620000</v>
      </c>
    </row>
    <row r="54" spans="1:22" ht="12.75" customHeight="1" x14ac:dyDescent="0.25">
      <c r="A54" s="509"/>
      <c r="B54" s="515" t="s">
        <v>277</v>
      </c>
      <c r="C54" s="515"/>
      <c r="D54" s="515"/>
      <c r="E54" s="515"/>
      <c r="F54" s="515"/>
      <c r="G54" s="515"/>
      <c r="H54" s="515"/>
      <c r="I54" s="515"/>
      <c r="J54" s="515"/>
      <c r="K54" s="515"/>
      <c r="L54" s="514" t="s">
        <v>358</v>
      </c>
      <c r="M54" s="513">
        <v>5</v>
      </c>
      <c r="N54" s="513">
        <v>0</v>
      </c>
      <c r="O54" s="512" t="s">
        <v>347</v>
      </c>
      <c r="P54" s="511"/>
      <c r="Q54" s="510">
        <v>572039</v>
      </c>
      <c r="R54" s="510">
        <v>715100</v>
      </c>
      <c r="S54" s="510">
        <v>620000</v>
      </c>
      <c r="T54" s="510">
        <f>T55</f>
        <v>1215030</v>
      </c>
      <c r="U54" s="510">
        <f>U55</f>
        <v>715100</v>
      </c>
      <c r="V54" s="510">
        <f>V55</f>
        <v>620000</v>
      </c>
    </row>
    <row r="55" spans="1:22" ht="12.75" customHeight="1" x14ac:dyDescent="0.25">
      <c r="A55" s="509"/>
      <c r="B55" s="515" t="s">
        <v>55</v>
      </c>
      <c r="C55" s="515"/>
      <c r="D55" s="515"/>
      <c r="E55" s="515"/>
      <c r="F55" s="515"/>
      <c r="G55" s="515"/>
      <c r="H55" s="515"/>
      <c r="I55" s="515"/>
      <c r="J55" s="515"/>
      <c r="K55" s="515"/>
      <c r="L55" s="514" t="s">
        <v>358</v>
      </c>
      <c r="M55" s="513">
        <v>5</v>
      </c>
      <c r="N55" s="513">
        <v>3</v>
      </c>
      <c r="O55" s="512" t="s">
        <v>347</v>
      </c>
      <c r="P55" s="511"/>
      <c r="Q55" s="510">
        <v>572039</v>
      </c>
      <c r="R55" s="510">
        <v>715100</v>
      </c>
      <c r="S55" s="510">
        <v>620000</v>
      </c>
      <c r="T55" s="510">
        <f>T56</f>
        <v>1215030</v>
      </c>
      <c r="U55" s="510">
        <f>U56</f>
        <v>715100</v>
      </c>
      <c r="V55" s="510">
        <f>V56</f>
        <v>620000</v>
      </c>
    </row>
    <row r="56" spans="1:22" ht="21.75" customHeight="1" x14ac:dyDescent="0.25">
      <c r="A56" s="509"/>
      <c r="B56" s="515" t="s">
        <v>288</v>
      </c>
      <c r="C56" s="515"/>
      <c r="D56" s="515"/>
      <c r="E56" s="515"/>
      <c r="F56" s="515"/>
      <c r="G56" s="515"/>
      <c r="H56" s="515"/>
      <c r="I56" s="515"/>
      <c r="J56" s="515"/>
      <c r="K56" s="515"/>
      <c r="L56" s="514" t="s">
        <v>358</v>
      </c>
      <c r="M56" s="513">
        <v>5</v>
      </c>
      <c r="N56" s="513">
        <v>3</v>
      </c>
      <c r="O56" s="512" t="s">
        <v>262</v>
      </c>
      <c r="P56" s="511"/>
      <c r="Q56" s="510">
        <v>572039</v>
      </c>
      <c r="R56" s="510">
        <v>715100</v>
      </c>
      <c r="S56" s="510">
        <v>620000</v>
      </c>
      <c r="T56" s="510">
        <v>1215030</v>
      </c>
      <c r="U56" s="510">
        <v>715100</v>
      </c>
      <c r="V56" s="510">
        <v>620000</v>
      </c>
    </row>
    <row r="57" spans="1:22" ht="36.75" customHeight="1" x14ac:dyDescent="0.25">
      <c r="A57" s="509"/>
      <c r="B57" s="521"/>
      <c r="C57" s="521"/>
      <c r="D57" s="516" t="s">
        <v>357</v>
      </c>
      <c r="E57" s="516"/>
      <c r="F57" s="516"/>
      <c r="G57" s="516"/>
      <c r="H57" s="516"/>
      <c r="I57" s="516"/>
      <c r="J57" s="516"/>
      <c r="K57" s="516"/>
      <c r="L57" s="514" t="s">
        <v>356</v>
      </c>
      <c r="M57" s="513">
        <v>0</v>
      </c>
      <c r="N57" s="513">
        <v>0</v>
      </c>
      <c r="O57" s="512">
        <v>0</v>
      </c>
      <c r="P57" s="511"/>
      <c r="Q57" s="510">
        <v>1226161</v>
      </c>
      <c r="R57" s="510">
        <v>0</v>
      </c>
      <c r="S57" s="510">
        <v>0</v>
      </c>
      <c r="T57" s="510">
        <f>T58</f>
        <v>1101464</v>
      </c>
      <c r="U57" s="510">
        <v>0</v>
      </c>
      <c r="V57" s="510">
        <v>0</v>
      </c>
    </row>
    <row r="58" spans="1:22" ht="54" customHeight="1" x14ac:dyDescent="0.25">
      <c r="A58" s="509"/>
      <c r="B58" s="516" t="s">
        <v>272</v>
      </c>
      <c r="C58" s="516"/>
      <c r="D58" s="516"/>
      <c r="E58" s="516"/>
      <c r="F58" s="516"/>
      <c r="G58" s="516"/>
      <c r="H58" s="516"/>
      <c r="I58" s="516"/>
      <c r="J58" s="516"/>
      <c r="K58" s="516"/>
      <c r="L58" s="514" t="s">
        <v>271</v>
      </c>
      <c r="M58" s="513">
        <v>0</v>
      </c>
      <c r="N58" s="513">
        <v>0</v>
      </c>
      <c r="O58" s="512" t="s">
        <v>347</v>
      </c>
      <c r="P58" s="511"/>
      <c r="Q58" s="510">
        <v>1226161</v>
      </c>
      <c r="R58" s="510">
        <v>0</v>
      </c>
      <c r="S58" s="510">
        <v>0</v>
      </c>
      <c r="T58" s="510">
        <f>T59</f>
        <v>1101464</v>
      </c>
      <c r="U58" s="510">
        <v>0</v>
      </c>
      <c r="V58" s="510">
        <v>0</v>
      </c>
    </row>
    <row r="59" spans="1:22" ht="12.75" customHeight="1" x14ac:dyDescent="0.25">
      <c r="A59" s="509"/>
      <c r="B59" s="515" t="s">
        <v>277</v>
      </c>
      <c r="C59" s="515"/>
      <c r="D59" s="515"/>
      <c r="E59" s="515"/>
      <c r="F59" s="515"/>
      <c r="G59" s="515"/>
      <c r="H59" s="515"/>
      <c r="I59" s="515"/>
      <c r="J59" s="515"/>
      <c r="K59" s="515"/>
      <c r="L59" s="514" t="s">
        <v>271</v>
      </c>
      <c r="M59" s="513">
        <v>5</v>
      </c>
      <c r="N59" s="513">
        <v>0</v>
      </c>
      <c r="O59" s="512" t="s">
        <v>347</v>
      </c>
      <c r="P59" s="511"/>
      <c r="Q59" s="510">
        <v>1226161</v>
      </c>
      <c r="R59" s="510">
        <v>0</v>
      </c>
      <c r="S59" s="510">
        <v>0</v>
      </c>
      <c r="T59" s="510">
        <f>T60</f>
        <v>1101464</v>
      </c>
      <c r="U59" s="510">
        <v>0</v>
      </c>
      <c r="V59" s="510">
        <v>0</v>
      </c>
    </row>
    <row r="60" spans="1:22" ht="12.75" customHeight="1" x14ac:dyDescent="0.25">
      <c r="A60" s="509"/>
      <c r="B60" s="515" t="s">
        <v>55</v>
      </c>
      <c r="C60" s="515"/>
      <c r="D60" s="515"/>
      <c r="E60" s="515"/>
      <c r="F60" s="515"/>
      <c r="G60" s="515"/>
      <c r="H60" s="515"/>
      <c r="I60" s="515"/>
      <c r="J60" s="515"/>
      <c r="K60" s="515"/>
      <c r="L60" s="514" t="s">
        <v>271</v>
      </c>
      <c r="M60" s="513">
        <v>5</v>
      </c>
      <c r="N60" s="513">
        <v>3</v>
      </c>
      <c r="O60" s="512" t="s">
        <v>347</v>
      </c>
      <c r="P60" s="511"/>
      <c r="Q60" s="510">
        <v>1226161</v>
      </c>
      <c r="R60" s="510">
        <v>0</v>
      </c>
      <c r="S60" s="510">
        <v>0</v>
      </c>
      <c r="T60" s="510">
        <f>T61</f>
        <v>1101464</v>
      </c>
      <c r="U60" s="510">
        <v>0</v>
      </c>
      <c r="V60" s="510">
        <v>0</v>
      </c>
    </row>
    <row r="61" spans="1:22" ht="21.75" customHeight="1" x14ac:dyDescent="0.25">
      <c r="A61" s="509"/>
      <c r="B61" s="515" t="s">
        <v>288</v>
      </c>
      <c r="C61" s="515"/>
      <c r="D61" s="515"/>
      <c r="E61" s="515"/>
      <c r="F61" s="515"/>
      <c r="G61" s="515"/>
      <c r="H61" s="515"/>
      <c r="I61" s="515"/>
      <c r="J61" s="515"/>
      <c r="K61" s="515"/>
      <c r="L61" s="514" t="s">
        <v>271</v>
      </c>
      <c r="M61" s="513">
        <v>5</v>
      </c>
      <c r="N61" s="513">
        <v>3</v>
      </c>
      <c r="O61" s="512" t="s">
        <v>262</v>
      </c>
      <c r="P61" s="511"/>
      <c r="Q61" s="510">
        <v>1226161</v>
      </c>
      <c r="R61" s="510">
        <v>0</v>
      </c>
      <c r="S61" s="510">
        <v>0</v>
      </c>
      <c r="T61" s="510">
        <v>1101464</v>
      </c>
      <c r="U61" s="510">
        <v>0</v>
      </c>
      <c r="V61" s="510">
        <v>0</v>
      </c>
    </row>
    <row r="62" spans="1:22" ht="39" customHeight="1" x14ac:dyDescent="0.25">
      <c r="A62" s="509"/>
      <c r="B62" s="521"/>
      <c r="C62" s="516" t="s">
        <v>265</v>
      </c>
      <c r="D62" s="516"/>
      <c r="E62" s="516"/>
      <c r="F62" s="516"/>
      <c r="G62" s="516"/>
      <c r="H62" s="516"/>
      <c r="I62" s="516"/>
      <c r="J62" s="516"/>
      <c r="K62" s="516"/>
      <c r="L62" s="514" t="s">
        <v>355</v>
      </c>
      <c r="M62" s="513">
        <v>0</v>
      </c>
      <c r="N62" s="513">
        <v>0</v>
      </c>
      <c r="O62" s="512">
        <v>0</v>
      </c>
      <c r="P62" s="511"/>
      <c r="Q62" s="510">
        <v>5262100</v>
      </c>
      <c r="R62" s="510">
        <v>4899400</v>
      </c>
      <c r="S62" s="510">
        <v>5061500</v>
      </c>
      <c r="T62" s="510">
        <f>T63+T67+T71+T75+T79</f>
        <v>8496279</v>
      </c>
      <c r="U62" s="510">
        <f>U63+U75</f>
        <v>4899400</v>
      </c>
      <c r="V62" s="510">
        <f>V63+V75</f>
        <v>5061500</v>
      </c>
    </row>
    <row r="63" spans="1:22" ht="48.75" customHeight="1" x14ac:dyDescent="0.25">
      <c r="A63" s="509"/>
      <c r="B63" s="516" t="s">
        <v>261</v>
      </c>
      <c r="C63" s="516"/>
      <c r="D63" s="516"/>
      <c r="E63" s="516"/>
      <c r="F63" s="516"/>
      <c r="G63" s="516"/>
      <c r="H63" s="516"/>
      <c r="I63" s="516"/>
      <c r="J63" s="516"/>
      <c r="K63" s="516"/>
      <c r="L63" s="514" t="s">
        <v>354</v>
      </c>
      <c r="M63" s="513">
        <v>0</v>
      </c>
      <c r="N63" s="513">
        <v>0</v>
      </c>
      <c r="O63" s="512" t="s">
        <v>347</v>
      </c>
      <c r="P63" s="511"/>
      <c r="Q63" s="510">
        <v>4562100</v>
      </c>
      <c r="R63" s="510">
        <v>4562100</v>
      </c>
      <c r="S63" s="510">
        <v>4562100</v>
      </c>
      <c r="T63" s="510">
        <f>T64</f>
        <v>3424400</v>
      </c>
      <c r="U63" s="510">
        <f>U64</f>
        <v>4562100</v>
      </c>
      <c r="V63" s="510">
        <f>V64</f>
        <v>4562100</v>
      </c>
    </row>
    <row r="64" spans="1:22" ht="12.75" customHeight="1" x14ac:dyDescent="0.25">
      <c r="A64" s="509"/>
      <c r="B64" s="515" t="s">
        <v>266</v>
      </c>
      <c r="C64" s="515"/>
      <c r="D64" s="515"/>
      <c r="E64" s="515"/>
      <c r="F64" s="515"/>
      <c r="G64" s="515"/>
      <c r="H64" s="515"/>
      <c r="I64" s="515"/>
      <c r="J64" s="515"/>
      <c r="K64" s="515"/>
      <c r="L64" s="514" t="s">
        <v>354</v>
      </c>
      <c r="M64" s="513">
        <v>8</v>
      </c>
      <c r="N64" s="513">
        <v>0</v>
      </c>
      <c r="O64" s="512" t="s">
        <v>347</v>
      </c>
      <c r="P64" s="511"/>
      <c r="Q64" s="510">
        <v>4562100</v>
      </c>
      <c r="R64" s="510">
        <v>4562100</v>
      </c>
      <c r="S64" s="510">
        <v>4562100</v>
      </c>
      <c r="T64" s="510">
        <f>T65</f>
        <v>3424400</v>
      </c>
      <c r="U64" s="510">
        <f>U65</f>
        <v>4562100</v>
      </c>
      <c r="V64" s="510">
        <f>V65</f>
        <v>4562100</v>
      </c>
    </row>
    <row r="65" spans="1:22" ht="12.75" customHeight="1" x14ac:dyDescent="0.25">
      <c r="A65" s="509"/>
      <c r="B65" s="515" t="s">
        <v>58</v>
      </c>
      <c r="C65" s="515"/>
      <c r="D65" s="515"/>
      <c r="E65" s="515"/>
      <c r="F65" s="515"/>
      <c r="G65" s="515"/>
      <c r="H65" s="515"/>
      <c r="I65" s="515"/>
      <c r="J65" s="515"/>
      <c r="K65" s="515"/>
      <c r="L65" s="514" t="s">
        <v>354</v>
      </c>
      <c r="M65" s="513">
        <v>8</v>
      </c>
      <c r="N65" s="513">
        <v>1</v>
      </c>
      <c r="O65" s="512" t="s">
        <v>347</v>
      </c>
      <c r="P65" s="511"/>
      <c r="Q65" s="510">
        <v>4562100</v>
      </c>
      <c r="R65" s="510">
        <v>4562100</v>
      </c>
      <c r="S65" s="510">
        <v>4562100</v>
      </c>
      <c r="T65" s="510">
        <f>T66</f>
        <v>3424400</v>
      </c>
      <c r="U65" s="510">
        <f>U66</f>
        <v>4562100</v>
      </c>
      <c r="V65" s="510">
        <f>V66</f>
        <v>4562100</v>
      </c>
    </row>
    <row r="66" spans="1:22" ht="12.75" customHeight="1" x14ac:dyDescent="0.25">
      <c r="A66" s="509"/>
      <c r="B66" s="515" t="s">
        <v>234</v>
      </c>
      <c r="C66" s="515"/>
      <c r="D66" s="515"/>
      <c r="E66" s="515"/>
      <c r="F66" s="515"/>
      <c r="G66" s="515"/>
      <c r="H66" s="515"/>
      <c r="I66" s="515"/>
      <c r="J66" s="515"/>
      <c r="K66" s="515"/>
      <c r="L66" s="514" t="s">
        <v>354</v>
      </c>
      <c r="M66" s="513">
        <v>8</v>
      </c>
      <c r="N66" s="513">
        <v>1</v>
      </c>
      <c r="O66" s="512" t="s">
        <v>306</v>
      </c>
      <c r="P66" s="511"/>
      <c r="Q66" s="510">
        <v>4562100</v>
      </c>
      <c r="R66" s="510">
        <v>4562100</v>
      </c>
      <c r="S66" s="510">
        <v>4562100</v>
      </c>
      <c r="T66" s="510">
        <v>3424400</v>
      </c>
      <c r="U66" s="510">
        <v>4562100</v>
      </c>
      <c r="V66" s="510">
        <v>4562100</v>
      </c>
    </row>
    <row r="67" spans="1:22" ht="33.6" customHeight="1" x14ac:dyDescent="0.25">
      <c r="A67" s="509"/>
      <c r="B67" s="520" t="s">
        <v>260</v>
      </c>
      <c r="C67" s="519"/>
      <c r="D67" s="519"/>
      <c r="E67" s="519"/>
      <c r="F67" s="519"/>
      <c r="G67" s="519"/>
      <c r="H67" s="519"/>
      <c r="I67" s="519"/>
      <c r="J67" s="519"/>
      <c r="K67" s="518"/>
      <c r="L67" s="517">
        <v>6270097030</v>
      </c>
      <c r="M67" s="513">
        <v>0</v>
      </c>
      <c r="N67" s="513">
        <v>0</v>
      </c>
      <c r="O67" s="512" t="s">
        <v>347</v>
      </c>
      <c r="P67" s="511"/>
      <c r="Q67" s="510"/>
      <c r="R67" s="510"/>
      <c r="S67" s="510"/>
      <c r="T67" s="510">
        <f>T68</f>
        <v>737700</v>
      </c>
      <c r="U67" s="510"/>
      <c r="V67" s="510"/>
    </row>
    <row r="68" spans="1:22" ht="12.75" customHeight="1" x14ac:dyDescent="0.25">
      <c r="A68" s="509"/>
      <c r="B68" s="515" t="s">
        <v>266</v>
      </c>
      <c r="C68" s="515"/>
      <c r="D68" s="515"/>
      <c r="E68" s="515"/>
      <c r="F68" s="515"/>
      <c r="G68" s="515"/>
      <c r="H68" s="515"/>
      <c r="I68" s="515"/>
      <c r="J68" s="515"/>
      <c r="K68" s="515"/>
      <c r="L68" s="517">
        <v>6270097030</v>
      </c>
      <c r="M68" s="513">
        <v>8</v>
      </c>
      <c r="N68" s="513">
        <v>0</v>
      </c>
      <c r="O68" s="512" t="s">
        <v>347</v>
      </c>
      <c r="P68" s="511"/>
      <c r="Q68" s="510"/>
      <c r="R68" s="510"/>
      <c r="S68" s="510"/>
      <c r="T68" s="510">
        <f>T69</f>
        <v>737700</v>
      </c>
      <c r="U68" s="510"/>
      <c r="V68" s="510"/>
    </row>
    <row r="69" spans="1:22" ht="12.75" customHeight="1" x14ac:dyDescent="0.25">
      <c r="A69" s="509"/>
      <c r="B69" s="515" t="s">
        <v>58</v>
      </c>
      <c r="C69" s="515"/>
      <c r="D69" s="515"/>
      <c r="E69" s="515"/>
      <c r="F69" s="515"/>
      <c r="G69" s="515"/>
      <c r="H69" s="515"/>
      <c r="I69" s="515"/>
      <c r="J69" s="515"/>
      <c r="K69" s="515"/>
      <c r="L69" s="517">
        <v>6270097030</v>
      </c>
      <c r="M69" s="513">
        <v>8</v>
      </c>
      <c r="N69" s="513">
        <v>1</v>
      </c>
      <c r="O69" s="512" t="s">
        <v>347</v>
      </c>
      <c r="P69" s="511"/>
      <c r="Q69" s="510"/>
      <c r="R69" s="510"/>
      <c r="S69" s="510"/>
      <c r="T69" s="510">
        <f>T70</f>
        <v>737700</v>
      </c>
      <c r="U69" s="510"/>
      <c r="V69" s="510"/>
    </row>
    <row r="70" spans="1:22" ht="12.75" customHeight="1" x14ac:dyDescent="0.25">
      <c r="A70" s="509"/>
      <c r="B70" s="515" t="s">
        <v>234</v>
      </c>
      <c r="C70" s="515"/>
      <c r="D70" s="515"/>
      <c r="E70" s="515"/>
      <c r="F70" s="515"/>
      <c r="G70" s="515"/>
      <c r="H70" s="515"/>
      <c r="I70" s="515"/>
      <c r="J70" s="515"/>
      <c r="K70" s="515"/>
      <c r="L70" s="517">
        <v>6270097030</v>
      </c>
      <c r="M70" s="513">
        <v>8</v>
      </c>
      <c r="N70" s="513">
        <v>1</v>
      </c>
      <c r="O70" s="512" t="s">
        <v>306</v>
      </c>
      <c r="P70" s="511"/>
      <c r="Q70" s="510"/>
      <c r="R70" s="510"/>
      <c r="S70" s="510"/>
      <c r="T70" s="510">
        <v>737700</v>
      </c>
      <c r="U70" s="510"/>
      <c r="V70" s="510"/>
    </row>
    <row r="71" spans="1:22" s="530" customFormat="1" ht="12.75" customHeight="1" x14ac:dyDescent="0.2">
      <c r="A71" s="536"/>
      <c r="B71" s="520" t="s">
        <v>264</v>
      </c>
      <c r="C71" s="519"/>
      <c r="D71" s="519"/>
      <c r="E71" s="519"/>
      <c r="F71" s="519"/>
      <c r="G71" s="519"/>
      <c r="H71" s="519"/>
      <c r="I71" s="519"/>
      <c r="J71" s="519"/>
      <c r="K71" s="518"/>
      <c r="L71" s="535">
        <v>6270095110</v>
      </c>
      <c r="M71" s="534">
        <v>0</v>
      </c>
      <c r="N71" s="534">
        <v>0</v>
      </c>
      <c r="O71" s="533" t="s">
        <v>347</v>
      </c>
      <c r="P71" s="532"/>
      <c r="Q71" s="531"/>
      <c r="R71" s="531"/>
      <c r="S71" s="531"/>
      <c r="T71" s="531">
        <f>T72</f>
        <v>100000</v>
      </c>
      <c r="U71" s="531">
        <v>0</v>
      </c>
      <c r="V71" s="531">
        <v>0</v>
      </c>
    </row>
    <row r="72" spans="1:22" ht="12.75" customHeight="1" x14ac:dyDescent="0.25">
      <c r="A72" s="509"/>
      <c r="B72" s="515" t="s">
        <v>266</v>
      </c>
      <c r="C72" s="515"/>
      <c r="D72" s="515"/>
      <c r="E72" s="515"/>
      <c r="F72" s="515"/>
      <c r="G72" s="515"/>
      <c r="H72" s="515"/>
      <c r="I72" s="515"/>
      <c r="J72" s="515"/>
      <c r="K72" s="515"/>
      <c r="L72" s="517">
        <v>6270095110</v>
      </c>
      <c r="M72" s="513">
        <v>8</v>
      </c>
      <c r="N72" s="513">
        <v>0</v>
      </c>
      <c r="O72" s="512" t="s">
        <v>347</v>
      </c>
      <c r="P72" s="511"/>
      <c r="Q72" s="510"/>
      <c r="R72" s="510"/>
      <c r="S72" s="510"/>
      <c r="T72" s="510">
        <f>T73</f>
        <v>100000</v>
      </c>
      <c r="U72" s="510">
        <v>0</v>
      </c>
      <c r="V72" s="510">
        <v>0</v>
      </c>
    </row>
    <row r="73" spans="1:22" ht="12.75" customHeight="1" x14ac:dyDescent="0.25">
      <c r="A73" s="509"/>
      <c r="B73" s="515" t="s">
        <v>58</v>
      </c>
      <c r="C73" s="515"/>
      <c r="D73" s="515"/>
      <c r="E73" s="515"/>
      <c r="F73" s="515"/>
      <c r="G73" s="515"/>
      <c r="H73" s="515"/>
      <c r="I73" s="515"/>
      <c r="J73" s="515"/>
      <c r="K73" s="515"/>
      <c r="L73" s="517">
        <v>6270095110</v>
      </c>
      <c r="M73" s="513">
        <v>8</v>
      </c>
      <c r="N73" s="513">
        <v>1</v>
      </c>
      <c r="O73" s="512" t="s">
        <v>347</v>
      </c>
      <c r="P73" s="511"/>
      <c r="Q73" s="510"/>
      <c r="R73" s="510"/>
      <c r="S73" s="510"/>
      <c r="T73" s="510">
        <f>T74</f>
        <v>100000</v>
      </c>
      <c r="U73" s="510">
        <v>0</v>
      </c>
      <c r="V73" s="510">
        <v>0</v>
      </c>
    </row>
    <row r="74" spans="1:22" ht="25.15" customHeight="1" x14ac:dyDescent="0.25">
      <c r="A74" s="509"/>
      <c r="B74" s="515" t="s">
        <v>288</v>
      </c>
      <c r="C74" s="515"/>
      <c r="D74" s="515"/>
      <c r="E74" s="515"/>
      <c r="F74" s="515"/>
      <c r="G74" s="515"/>
      <c r="H74" s="515"/>
      <c r="I74" s="515"/>
      <c r="J74" s="515"/>
      <c r="K74" s="515"/>
      <c r="L74" s="517">
        <v>6270095110</v>
      </c>
      <c r="M74" s="513">
        <v>8</v>
      </c>
      <c r="N74" s="513">
        <v>1</v>
      </c>
      <c r="O74" s="512">
        <v>240</v>
      </c>
      <c r="P74" s="511"/>
      <c r="Q74" s="510"/>
      <c r="R74" s="510"/>
      <c r="S74" s="510"/>
      <c r="T74" s="510">
        <v>100000</v>
      </c>
      <c r="U74" s="510">
        <v>0</v>
      </c>
      <c r="V74" s="510">
        <v>0</v>
      </c>
    </row>
    <row r="75" spans="1:22" ht="48.75" customHeight="1" x14ac:dyDescent="0.25">
      <c r="A75" s="509"/>
      <c r="B75" s="516" t="s">
        <v>263</v>
      </c>
      <c r="C75" s="516"/>
      <c r="D75" s="516"/>
      <c r="E75" s="516"/>
      <c r="F75" s="516"/>
      <c r="G75" s="516"/>
      <c r="H75" s="516"/>
      <c r="I75" s="516"/>
      <c r="J75" s="516"/>
      <c r="K75" s="516"/>
      <c r="L75" s="514" t="s">
        <v>353</v>
      </c>
      <c r="M75" s="513">
        <v>0</v>
      </c>
      <c r="N75" s="513">
        <v>0</v>
      </c>
      <c r="O75" s="512" t="s">
        <v>347</v>
      </c>
      <c r="P75" s="511"/>
      <c r="Q75" s="510">
        <v>700000</v>
      </c>
      <c r="R75" s="510">
        <v>337300</v>
      </c>
      <c r="S75" s="510">
        <v>499400</v>
      </c>
      <c r="T75" s="510">
        <f>T76</f>
        <v>681942</v>
      </c>
      <c r="U75" s="510">
        <f>U76</f>
        <v>337300</v>
      </c>
      <c r="V75" s="510">
        <f>V76</f>
        <v>499400</v>
      </c>
    </row>
    <row r="76" spans="1:22" ht="12.75" customHeight="1" x14ac:dyDescent="0.25">
      <c r="A76" s="509"/>
      <c r="B76" s="515" t="s">
        <v>266</v>
      </c>
      <c r="C76" s="515"/>
      <c r="D76" s="515"/>
      <c r="E76" s="515"/>
      <c r="F76" s="515"/>
      <c r="G76" s="515"/>
      <c r="H76" s="515"/>
      <c r="I76" s="515"/>
      <c r="J76" s="515"/>
      <c r="K76" s="515"/>
      <c r="L76" s="514" t="s">
        <v>353</v>
      </c>
      <c r="M76" s="513">
        <v>8</v>
      </c>
      <c r="N76" s="513">
        <v>0</v>
      </c>
      <c r="O76" s="512" t="s">
        <v>347</v>
      </c>
      <c r="P76" s="511"/>
      <c r="Q76" s="510">
        <v>700000</v>
      </c>
      <c r="R76" s="510">
        <v>337300</v>
      </c>
      <c r="S76" s="510">
        <v>499400</v>
      </c>
      <c r="T76" s="510">
        <f>T77</f>
        <v>681942</v>
      </c>
      <c r="U76" s="510">
        <f>U77</f>
        <v>337300</v>
      </c>
      <c r="V76" s="510">
        <f>V77</f>
        <v>499400</v>
      </c>
    </row>
    <row r="77" spans="1:22" ht="12.75" customHeight="1" x14ac:dyDescent="0.25">
      <c r="A77" s="509"/>
      <c r="B77" s="515" t="s">
        <v>58</v>
      </c>
      <c r="C77" s="515"/>
      <c r="D77" s="515"/>
      <c r="E77" s="515"/>
      <c r="F77" s="515"/>
      <c r="G77" s="515"/>
      <c r="H77" s="515"/>
      <c r="I77" s="515"/>
      <c r="J77" s="515"/>
      <c r="K77" s="515"/>
      <c r="L77" s="514" t="s">
        <v>353</v>
      </c>
      <c r="M77" s="513">
        <v>8</v>
      </c>
      <c r="N77" s="513">
        <v>1</v>
      </c>
      <c r="O77" s="512" t="s">
        <v>347</v>
      </c>
      <c r="P77" s="511"/>
      <c r="Q77" s="510">
        <v>700000</v>
      </c>
      <c r="R77" s="510">
        <v>337300</v>
      </c>
      <c r="S77" s="510">
        <v>499400</v>
      </c>
      <c r="T77" s="510">
        <f>T78</f>
        <v>681942</v>
      </c>
      <c r="U77" s="510">
        <f>U78</f>
        <v>337300</v>
      </c>
      <c r="V77" s="510">
        <f>V78</f>
        <v>499400</v>
      </c>
    </row>
    <row r="78" spans="1:22" ht="21.75" customHeight="1" x14ac:dyDescent="0.25">
      <c r="A78" s="509"/>
      <c r="B78" s="515" t="s">
        <v>288</v>
      </c>
      <c r="C78" s="515"/>
      <c r="D78" s="515"/>
      <c r="E78" s="515"/>
      <c r="F78" s="515"/>
      <c r="G78" s="515"/>
      <c r="H78" s="515"/>
      <c r="I78" s="515"/>
      <c r="J78" s="515"/>
      <c r="K78" s="515"/>
      <c r="L78" s="514" t="s">
        <v>353</v>
      </c>
      <c r="M78" s="513">
        <v>8</v>
      </c>
      <c r="N78" s="513">
        <v>1</v>
      </c>
      <c r="O78" s="512" t="s">
        <v>262</v>
      </c>
      <c r="P78" s="511"/>
      <c r="Q78" s="510">
        <v>700000</v>
      </c>
      <c r="R78" s="510">
        <v>337300</v>
      </c>
      <c r="S78" s="510">
        <v>499400</v>
      </c>
      <c r="T78" s="510">
        <v>681942</v>
      </c>
      <c r="U78" s="510">
        <v>337300</v>
      </c>
      <c r="V78" s="510">
        <v>499400</v>
      </c>
    </row>
    <row r="79" spans="1:22" ht="21.75" customHeight="1" x14ac:dyDescent="0.25">
      <c r="A79" s="509"/>
      <c r="B79" s="526"/>
      <c r="C79" s="529" t="s">
        <v>259</v>
      </c>
      <c r="D79" s="528"/>
      <c r="E79" s="528"/>
      <c r="F79" s="528"/>
      <c r="G79" s="528"/>
      <c r="H79" s="528"/>
      <c r="I79" s="528"/>
      <c r="J79" s="528"/>
      <c r="K79" s="527"/>
      <c r="L79" s="522" t="s">
        <v>258</v>
      </c>
      <c r="M79" s="513">
        <v>8</v>
      </c>
      <c r="N79" s="513">
        <v>1</v>
      </c>
      <c r="O79" s="512" t="s">
        <v>347</v>
      </c>
      <c r="P79" s="511"/>
      <c r="Q79" s="510"/>
      <c r="R79" s="510"/>
      <c r="S79" s="510"/>
      <c r="T79" s="510">
        <f>T80</f>
        <v>3552237</v>
      </c>
      <c r="U79" s="510">
        <v>0</v>
      </c>
      <c r="V79" s="510">
        <v>0</v>
      </c>
    </row>
    <row r="80" spans="1:22" ht="21.75" customHeight="1" x14ac:dyDescent="0.25">
      <c r="A80" s="509"/>
      <c r="B80" s="526"/>
      <c r="C80" s="529" t="s">
        <v>266</v>
      </c>
      <c r="D80" s="528"/>
      <c r="E80" s="528"/>
      <c r="F80" s="528"/>
      <c r="G80" s="528"/>
      <c r="H80" s="528"/>
      <c r="I80" s="528"/>
      <c r="J80" s="528"/>
      <c r="K80" s="527"/>
      <c r="L80" s="522" t="s">
        <v>258</v>
      </c>
      <c r="M80" s="513">
        <v>8</v>
      </c>
      <c r="N80" s="513">
        <v>1</v>
      </c>
      <c r="O80" s="512" t="s">
        <v>347</v>
      </c>
      <c r="P80" s="511"/>
      <c r="Q80" s="510"/>
      <c r="R80" s="510"/>
      <c r="S80" s="510"/>
      <c r="T80" s="510">
        <f>T81</f>
        <v>3552237</v>
      </c>
      <c r="U80" s="510">
        <v>0</v>
      </c>
      <c r="V80" s="510">
        <v>0</v>
      </c>
    </row>
    <row r="81" spans="1:22" ht="21.75" customHeight="1" x14ac:dyDescent="0.25">
      <c r="A81" s="509"/>
      <c r="B81" s="526"/>
      <c r="C81" s="529" t="s">
        <v>58</v>
      </c>
      <c r="D81" s="528"/>
      <c r="E81" s="528"/>
      <c r="F81" s="528"/>
      <c r="G81" s="528"/>
      <c r="H81" s="528"/>
      <c r="I81" s="528"/>
      <c r="J81" s="528"/>
      <c r="K81" s="527"/>
      <c r="L81" s="522" t="s">
        <v>258</v>
      </c>
      <c r="M81" s="513">
        <v>8</v>
      </c>
      <c r="N81" s="513">
        <v>1</v>
      </c>
      <c r="O81" s="512" t="s">
        <v>347</v>
      </c>
      <c r="P81" s="511"/>
      <c r="Q81" s="510"/>
      <c r="R81" s="510"/>
      <c r="S81" s="510"/>
      <c r="T81" s="510">
        <f>T82</f>
        <v>3552237</v>
      </c>
      <c r="U81" s="510">
        <v>0</v>
      </c>
      <c r="V81" s="510">
        <v>0</v>
      </c>
    </row>
    <row r="82" spans="1:22" ht="39.6" customHeight="1" x14ac:dyDescent="0.25">
      <c r="A82" s="509"/>
      <c r="B82" s="526"/>
      <c r="C82" s="525" t="s">
        <v>327</v>
      </c>
      <c r="D82" s="524"/>
      <c r="E82" s="524"/>
      <c r="F82" s="524"/>
      <c r="G82" s="524"/>
      <c r="H82" s="524"/>
      <c r="I82" s="524"/>
      <c r="J82" s="524"/>
      <c r="K82" s="523"/>
      <c r="L82" s="522" t="s">
        <v>258</v>
      </c>
      <c r="M82" s="513">
        <v>8</v>
      </c>
      <c r="N82" s="513">
        <v>1</v>
      </c>
      <c r="O82" s="512">
        <v>240</v>
      </c>
      <c r="P82" s="511"/>
      <c r="Q82" s="510"/>
      <c r="R82" s="510"/>
      <c r="S82" s="510"/>
      <c r="T82" s="510">
        <v>3552237</v>
      </c>
      <c r="U82" s="510">
        <v>0</v>
      </c>
      <c r="V82" s="510">
        <v>0</v>
      </c>
    </row>
    <row r="83" spans="1:22" ht="42.6" customHeight="1" x14ac:dyDescent="0.25">
      <c r="A83" s="509"/>
      <c r="B83" s="521"/>
      <c r="C83" s="516" t="s">
        <v>254</v>
      </c>
      <c r="D83" s="516"/>
      <c r="E83" s="516"/>
      <c r="F83" s="516"/>
      <c r="G83" s="516"/>
      <c r="H83" s="516"/>
      <c r="I83" s="516"/>
      <c r="J83" s="516"/>
      <c r="K83" s="516"/>
      <c r="L83" s="514" t="s">
        <v>352</v>
      </c>
      <c r="M83" s="513">
        <v>0</v>
      </c>
      <c r="N83" s="513">
        <v>0</v>
      </c>
      <c r="O83" s="512">
        <v>0</v>
      </c>
      <c r="P83" s="511"/>
      <c r="Q83" s="510">
        <v>30000</v>
      </c>
      <c r="R83" s="510">
        <v>30000</v>
      </c>
      <c r="S83" s="510">
        <v>30000</v>
      </c>
      <c r="T83" s="510">
        <f>T84</f>
        <v>30000</v>
      </c>
      <c r="U83" s="510">
        <f>U84</f>
        <v>30000</v>
      </c>
      <c r="V83" s="510">
        <f>V84</f>
        <v>30000</v>
      </c>
    </row>
    <row r="84" spans="1:22" ht="48.75" customHeight="1" x14ac:dyDescent="0.25">
      <c r="A84" s="509"/>
      <c r="B84" s="516" t="s">
        <v>253</v>
      </c>
      <c r="C84" s="516"/>
      <c r="D84" s="516"/>
      <c r="E84" s="516"/>
      <c r="F84" s="516"/>
      <c r="G84" s="516"/>
      <c r="H84" s="516"/>
      <c r="I84" s="516"/>
      <c r="J84" s="516"/>
      <c r="K84" s="516"/>
      <c r="L84" s="514" t="s">
        <v>351</v>
      </c>
      <c r="M84" s="513">
        <v>0</v>
      </c>
      <c r="N84" s="513">
        <v>0</v>
      </c>
      <c r="O84" s="512" t="s">
        <v>347</v>
      </c>
      <c r="P84" s="511"/>
      <c r="Q84" s="510">
        <v>30000</v>
      </c>
      <c r="R84" s="510">
        <v>30000</v>
      </c>
      <c r="S84" s="510">
        <v>30000</v>
      </c>
      <c r="T84" s="510">
        <f>T85</f>
        <v>30000</v>
      </c>
      <c r="U84" s="510">
        <f>U85</f>
        <v>30000</v>
      </c>
      <c r="V84" s="510">
        <f>V85</f>
        <v>30000</v>
      </c>
    </row>
    <row r="85" spans="1:22" ht="12.75" customHeight="1" x14ac:dyDescent="0.25">
      <c r="A85" s="509"/>
      <c r="B85" s="515" t="s">
        <v>257</v>
      </c>
      <c r="C85" s="515"/>
      <c r="D85" s="515"/>
      <c r="E85" s="515"/>
      <c r="F85" s="515"/>
      <c r="G85" s="515"/>
      <c r="H85" s="515"/>
      <c r="I85" s="515"/>
      <c r="J85" s="515"/>
      <c r="K85" s="515"/>
      <c r="L85" s="514" t="s">
        <v>351</v>
      </c>
      <c r="M85" s="513">
        <v>11</v>
      </c>
      <c r="N85" s="513">
        <v>0</v>
      </c>
      <c r="O85" s="512" t="s">
        <v>347</v>
      </c>
      <c r="P85" s="511"/>
      <c r="Q85" s="510">
        <v>30000</v>
      </c>
      <c r="R85" s="510">
        <v>30000</v>
      </c>
      <c r="S85" s="510">
        <v>30000</v>
      </c>
      <c r="T85" s="510">
        <f>T86</f>
        <v>30000</v>
      </c>
      <c r="U85" s="510">
        <f>U86</f>
        <v>30000</v>
      </c>
      <c r="V85" s="510">
        <f>V86</f>
        <v>30000</v>
      </c>
    </row>
    <row r="86" spans="1:22" ht="12.75" customHeight="1" x14ac:dyDescent="0.25">
      <c r="A86" s="509"/>
      <c r="B86" s="515" t="s">
        <v>256</v>
      </c>
      <c r="C86" s="515"/>
      <c r="D86" s="515"/>
      <c r="E86" s="515"/>
      <c r="F86" s="515"/>
      <c r="G86" s="515"/>
      <c r="H86" s="515"/>
      <c r="I86" s="515"/>
      <c r="J86" s="515"/>
      <c r="K86" s="515"/>
      <c r="L86" s="514" t="s">
        <v>351</v>
      </c>
      <c r="M86" s="513">
        <v>11</v>
      </c>
      <c r="N86" s="513">
        <v>1</v>
      </c>
      <c r="O86" s="512" t="s">
        <v>347</v>
      </c>
      <c r="P86" s="511"/>
      <c r="Q86" s="510">
        <v>30000</v>
      </c>
      <c r="R86" s="510">
        <v>30000</v>
      </c>
      <c r="S86" s="510">
        <v>30000</v>
      </c>
      <c r="T86" s="510">
        <f>T87</f>
        <v>30000</v>
      </c>
      <c r="U86" s="510">
        <f>U87</f>
        <v>30000</v>
      </c>
      <c r="V86" s="510">
        <f>V87</f>
        <v>30000</v>
      </c>
    </row>
    <row r="87" spans="1:22" ht="21.75" customHeight="1" x14ac:dyDescent="0.25">
      <c r="A87" s="509"/>
      <c r="B87" s="515" t="s">
        <v>288</v>
      </c>
      <c r="C87" s="515"/>
      <c r="D87" s="515"/>
      <c r="E87" s="515"/>
      <c r="F87" s="515"/>
      <c r="G87" s="515"/>
      <c r="H87" s="515"/>
      <c r="I87" s="515"/>
      <c r="J87" s="515"/>
      <c r="K87" s="515"/>
      <c r="L87" s="514" t="s">
        <v>351</v>
      </c>
      <c r="M87" s="513">
        <v>11</v>
      </c>
      <c r="N87" s="513">
        <v>1</v>
      </c>
      <c r="O87" s="512" t="s">
        <v>262</v>
      </c>
      <c r="P87" s="511"/>
      <c r="Q87" s="510">
        <v>30000</v>
      </c>
      <c r="R87" s="510">
        <v>30000</v>
      </c>
      <c r="S87" s="510">
        <v>30000</v>
      </c>
      <c r="T87" s="510">
        <v>30000</v>
      </c>
      <c r="U87" s="510">
        <v>30000</v>
      </c>
      <c r="V87" s="510">
        <v>30000</v>
      </c>
    </row>
    <row r="88" spans="1:22" ht="24.75" customHeight="1" x14ac:dyDescent="0.25">
      <c r="A88" s="509"/>
      <c r="B88" s="521"/>
      <c r="C88" s="516" t="s">
        <v>350</v>
      </c>
      <c r="D88" s="516"/>
      <c r="E88" s="516"/>
      <c r="F88" s="516"/>
      <c r="G88" s="516"/>
      <c r="H88" s="516"/>
      <c r="I88" s="516"/>
      <c r="J88" s="516"/>
      <c r="K88" s="516"/>
      <c r="L88" s="514" t="s">
        <v>269</v>
      </c>
      <c r="M88" s="513">
        <v>0</v>
      </c>
      <c r="N88" s="513">
        <v>0</v>
      </c>
      <c r="O88" s="512">
        <v>0</v>
      </c>
      <c r="P88" s="511"/>
      <c r="Q88" s="510">
        <v>1101464</v>
      </c>
      <c r="R88" s="510">
        <v>0</v>
      </c>
      <c r="S88" s="510">
        <v>0</v>
      </c>
      <c r="T88" s="510">
        <f>T89</f>
        <v>1226161</v>
      </c>
      <c r="U88" s="510">
        <v>0</v>
      </c>
      <c r="V88" s="510">
        <v>0</v>
      </c>
    </row>
    <row r="89" spans="1:22" ht="24.75" customHeight="1" x14ac:dyDescent="0.25">
      <c r="A89" s="509"/>
      <c r="B89" s="516" t="s">
        <v>268</v>
      </c>
      <c r="C89" s="516"/>
      <c r="D89" s="516"/>
      <c r="E89" s="516"/>
      <c r="F89" s="516"/>
      <c r="G89" s="516"/>
      <c r="H89" s="516"/>
      <c r="I89" s="516"/>
      <c r="J89" s="516"/>
      <c r="K89" s="516"/>
      <c r="L89" s="514" t="s">
        <v>267</v>
      </c>
      <c r="M89" s="513">
        <v>0</v>
      </c>
      <c r="N89" s="513">
        <v>0</v>
      </c>
      <c r="O89" s="512" t="s">
        <v>347</v>
      </c>
      <c r="P89" s="511"/>
      <c r="Q89" s="510">
        <v>1101464</v>
      </c>
      <c r="R89" s="510">
        <v>0</v>
      </c>
      <c r="S89" s="510">
        <v>0</v>
      </c>
      <c r="T89" s="510">
        <f>T90</f>
        <v>1226161</v>
      </c>
      <c r="U89" s="510">
        <v>0</v>
      </c>
      <c r="V89" s="510">
        <v>0</v>
      </c>
    </row>
    <row r="90" spans="1:22" ht="12.75" customHeight="1" x14ac:dyDescent="0.25">
      <c r="A90" s="509"/>
      <c r="B90" s="515" t="s">
        <v>277</v>
      </c>
      <c r="C90" s="515"/>
      <c r="D90" s="515"/>
      <c r="E90" s="515"/>
      <c r="F90" s="515"/>
      <c r="G90" s="515"/>
      <c r="H90" s="515"/>
      <c r="I90" s="515"/>
      <c r="J90" s="515"/>
      <c r="K90" s="515"/>
      <c r="L90" s="514" t="s">
        <v>267</v>
      </c>
      <c r="M90" s="513">
        <v>5</v>
      </c>
      <c r="N90" s="513">
        <v>0</v>
      </c>
      <c r="O90" s="512" t="s">
        <v>347</v>
      </c>
      <c r="P90" s="511"/>
      <c r="Q90" s="510">
        <v>1101464</v>
      </c>
      <c r="R90" s="510">
        <v>0</v>
      </c>
      <c r="S90" s="510">
        <v>0</v>
      </c>
      <c r="T90" s="510">
        <f>T91</f>
        <v>1226161</v>
      </c>
      <c r="U90" s="510">
        <v>0</v>
      </c>
      <c r="V90" s="510">
        <v>0</v>
      </c>
    </row>
    <row r="91" spans="1:22" ht="12.75" customHeight="1" x14ac:dyDescent="0.25">
      <c r="A91" s="509"/>
      <c r="B91" s="515" t="s">
        <v>55</v>
      </c>
      <c r="C91" s="515"/>
      <c r="D91" s="515"/>
      <c r="E91" s="515"/>
      <c r="F91" s="515"/>
      <c r="G91" s="515"/>
      <c r="H91" s="515"/>
      <c r="I91" s="515"/>
      <c r="J91" s="515"/>
      <c r="K91" s="515"/>
      <c r="L91" s="514" t="s">
        <v>267</v>
      </c>
      <c r="M91" s="513">
        <v>5</v>
      </c>
      <c r="N91" s="513">
        <v>3</v>
      </c>
      <c r="O91" s="512" t="s">
        <v>347</v>
      </c>
      <c r="P91" s="511"/>
      <c r="Q91" s="510">
        <v>1101464</v>
      </c>
      <c r="R91" s="510">
        <v>0</v>
      </c>
      <c r="S91" s="510">
        <v>0</v>
      </c>
      <c r="T91" s="510">
        <f>T92</f>
        <v>1226161</v>
      </c>
      <c r="U91" s="510">
        <v>0</v>
      </c>
      <c r="V91" s="510">
        <v>0</v>
      </c>
    </row>
    <row r="92" spans="1:22" ht="21.75" customHeight="1" x14ac:dyDescent="0.25">
      <c r="A92" s="509"/>
      <c r="B92" s="515" t="s">
        <v>288</v>
      </c>
      <c r="C92" s="515"/>
      <c r="D92" s="515"/>
      <c r="E92" s="515"/>
      <c r="F92" s="515"/>
      <c r="G92" s="515"/>
      <c r="H92" s="515"/>
      <c r="I92" s="515"/>
      <c r="J92" s="515"/>
      <c r="K92" s="515"/>
      <c r="L92" s="514" t="s">
        <v>267</v>
      </c>
      <c r="M92" s="513">
        <v>5</v>
      </c>
      <c r="N92" s="513">
        <v>3</v>
      </c>
      <c r="O92" s="512" t="s">
        <v>262</v>
      </c>
      <c r="P92" s="511"/>
      <c r="Q92" s="510">
        <v>1101464</v>
      </c>
      <c r="R92" s="510">
        <v>0</v>
      </c>
      <c r="S92" s="510">
        <v>0</v>
      </c>
      <c r="T92" s="510">
        <v>1226161</v>
      </c>
      <c r="U92" s="510">
        <v>0</v>
      </c>
      <c r="V92" s="510">
        <v>0</v>
      </c>
    </row>
    <row r="93" spans="1:22" ht="24.75" customHeight="1" x14ac:dyDescent="0.25">
      <c r="A93" s="509"/>
      <c r="B93" s="516" t="s">
        <v>276</v>
      </c>
      <c r="C93" s="516"/>
      <c r="D93" s="516"/>
      <c r="E93" s="516"/>
      <c r="F93" s="516"/>
      <c r="G93" s="516"/>
      <c r="H93" s="516"/>
      <c r="I93" s="516"/>
      <c r="J93" s="516"/>
      <c r="K93" s="516"/>
      <c r="L93" s="514" t="s">
        <v>349</v>
      </c>
      <c r="M93" s="513">
        <v>0</v>
      </c>
      <c r="N93" s="513">
        <v>0</v>
      </c>
      <c r="O93" s="512">
        <v>0</v>
      </c>
      <c r="P93" s="511"/>
      <c r="Q93" s="510">
        <v>45000</v>
      </c>
      <c r="R93" s="510">
        <v>45000</v>
      </c>
      <c r="S93" s="510">
        <v>45000</v>
      </c>
      <c r="T93" s="510">
        <f>T94+T98</f>
        <v>45000</v>
      </c>
      <c r="U93" s="510">
        <f>U98</f>
        <v>45000</v>
      </c>
      <c r="V93" s="510">
        <f>V98</f>
        <v>45000</v>
      </c>
    </row>
    <row r="94" spans="1:22" ht="31.15" customHeight="1" x14ac:dyDescent="0.25">
      <c r="A94" s="509"/>
      <c r="B94" s="520" t="s">
        <v>301</v>
      </c>
      <c r="C94" s="519"/>
      <c r="D94" s="519"/>
      <c r="E94" s="519"/>
      <c r="F94" s="519"/>
      <c r="G94" s="519"/>
      <c r="H94" s="519"/>
      <c r="I94" s="519"/>
      <c r="J94" s="519"/>
      <c r="K94" s="518"/>
      <c r="L94" s="517">
        <v>7700000040</v>
      </c>
      <c r="M94" s="513">
        <v>0</v>
      </c>
      <c r="N94" s="513">
        <v>0</v>
      </c>
      <c r="O94" s="512">
        <v>0</v>
      </c>
      <c r="P94" s="511"/>
      <c r="Q94" s="510"/>
      <c r="R94" s="510"/>
      <c r="S94" s="510"/>
      <c r="T94" s="510">
        <v>0</v>
      </c>
      <c r="U94" s="510">
        <v>0</v>
      </c>
      <c r="V94" s="510">
        <v>0</v>
      </c>
    </row>
    <row r="95" spans="1:22" ht="14.45" customHeight="1" x14ac:dyDescent="0.25">
      <c r="A95" s="509"/>
      <c r="B95" s="515" t="s">
        <v>310</v>
      </c>
      <c r="C95" s="515"/>
      <c r="D95" s="515"/>
      <c r="E95" s="515"/>
      <c r="F95" s="515"/>
      <c r="G95" s="515"/>
      <c r="H95" s="515"/>
      <c r="I95" s="515"/>
      <c r="J95" s="515"/>
      <c r="K95" s="515"/>
      <c r="L95" s="517">
        <v>7700000040</v>
      </c>
      <c r="M95" s="513">
        <v>1</v>
      </c>
      <c r="N95" s="513">
        <v>0</v>
      </c>
      <c r="O95" s="512">
        <v>0</v>
      </c>
      <c r="P95" s="511"/>
      <c r="Q95" s="510"/>
      <c r="R95" s="510"/>
      <c r="S95" s="510"/>
      <c r="T95" s="510">
        <v>0</v>
      </c>
      <c r="U95" s="510">
        <v>0</v>
      </c>
      <c r="V95" s="510">
        <v>0</v>
      </c>
    </row>
    <row r="96" spans="1:22" ht="24.75" customHeight="1" x14ac:dyDescent="0.25">
      <c r="A96" s="509"/>
      <c r="B96" s="520" t="s">
        <v>348</v>
      </c>
      <c r="C96" s="519"/>
      <c r="D96" s="519"/>
      <c r="E96" s="519"/>
      <c r="F96" s="519"/>
      <c r="G96" s="519"/>
      <c r="H96" s="519"/>
      <c r="I96" s="519"/>
      <c r="J96" s="519"/>
      <c r="K96" s="518"/>
      <c r="L96" s="517">
        <v>7700000040</v>
      </c>
      <c r="M96" s="513">
        <v>1</v>
      </c>
      <c r="N96" s="513">
        <v>0</v>
      </c>
      <c r="O96" s="512">
        <v>800</v>
      </c>
      <c r="P96" s="511"/>
      <c r="Q96" s="510"/>
      <c r="R96" s="510"/>
      <c r="S96" s="510"/>
      <c r="T96" s="510">
        <v>0</v>
      </c>
      <c r="U96" s="510">
        <v>0</v>
      </c>
      <c r="V96" s="510">
        <v>0</v>
      </c>
    </row>
    <row r="97" spans="1:22" ht="24.75" customHeight="1" x14ac:dyDescent="0.25">
      <c r="A97" s="509"/>
      <c r="B97" s="520" t="s">
        <v>300</v>
      </c>
      <c r="C97" s="519"/>
      <c r="D97" s="519"/>
      <c r="E97" s="519"/>
      <c r="F97" s="519"/>
      <c r="G97" s="519"/>
      <c r="H97" s="519"/>
      <c r="I97" s="519"/>
      <c r="J97" s="519"/>
      <c r="K97" s="518"/>
      <c r="L97" s="517">
        <v>7700000040</v>
      </c>
      <c r="M97" s="513">
        <v>1</v>
      </c>
      <c r="N97" s="513">
        <v>0</v>
      </c>
      <c r="O97" s="512">
        <v>870</v>
      </c>
      <c r="P97" s="511"/>
      <c r="Q97" s="510"/>
      <c r="R97" s="510"/>
      <c r="S97" s="510"/>
      <c r="T97" s="510">
        <v>0</v>
      </c>
      <c r="U97" s="510">
        <v>0</v>
      </c>
      <c r="V97" s="510">
        <v>0</v>
      </c>
    </row>
    <row r="98" spans="1:22" ht="57" customHeight="1" x14ac:dyDescent="0.25">
      <c r="A98" s="509"/>
      <c r="B98" s="516" t="s">
        <v>275</v>
      </c>
      <c r="C98" s="516"/>
      <c r="D98" s="516"/>
      <c r="E98" s="516"/>
      <c r="F98" s="516"/>
      <c r="G98" s="516"/>
      <c r="H98" s="516"/>
      <c r="I98" s="516"/>
      <c r="J98" s="516"/>
      <c r="K98" s="516"/>
      <c r="L98" s="514" t="s">
        <v>346</v>
      </c>
      <c r="M98" s="513">
        <v>0</v>
      </c>
      <c r="N98" s="513">
        <v>0</v>
      </c>
      <c r="O98" s="512" t="s">
        <v>347</v>
      </c>
      <c r="P98" s="511"/>
      <c r="Q98" s="510">
        <v>45000</v>
      </c>
      <c r="R98" s="510">
        <v>45000</v>
      </c>
      <c r="S98" s="510">
        <v>45000</v>
      </c>
      <c r="T98" s="510">
        <f>T99</f>
        <v>45000</v>
      </c>
      <c r="U98" s="510">
        <f>U99</f>
        <v>45000</v>
      </c>
      <c r="V98" s="510">
        <f>V99</f>
        <v>45000</v>
      </c>
    </row>
    <row r="99" spans="1:22" ht="16.149999999999999" customHeight="1" x14ac:dyDescent="0.25">
      <c r="A99" s="509"/>
      <c r="B99" s="515" t="s">
        <v>277</v>
      </c>
      <c r="C99" s="515"/>
      <c r="D99" s="515"/>
      <c r="E99" s="515"/>
      <c r="F99" s="515"/>
      <c r="G99" s="515"/>
      <c r="H99" s="515"/>
      <c r="I99" s="515"/>
      <c r="J99" s="515"/>
      <c r="K99" s="515"/>
      <c r="L99" s="514" t="s">
        <v>346</v>
      </c>
      <c r="M99" s="513">
        <v>5</v>
      </c>
      <c r="N99" s="513">
        <v>0</v>
      </c>
      <c r="O99" s="512" t="s">
        <v>347</v>
      </c>
      <c r="P99" s="511"/>
      <c r="Q99" s="510">
        <v>45000</v>
      </c>
      <c r="R99" s="510">
        <v>45000</v>
      </c>
      <c r="S99" s="510">
        <v>45000</v>
      </c>
      <c r="T99" s="510">
        <f>T100</f>
        <v>45000</v>
      </c>
      <c r="U99" s="510">
        <f>U100</f>
        <v>45000</v>
      </c>
      <c r="V99" s="510">
        <f>V100</f>
        <v>45000</v>
      </c>
    </row>
    <row r="100" spans="1:22" ht="13.9" customHeight="1" x14ac:dyDescent="0.25">
      <c r="A100" s="509"/>
      <c r="B100" s="515" t="s">
        <v>88</v>
      </c>
      <c r="C100" s="515"/>
      <c r="D100" s="515"/>
      <c r="E100" s="515"/>
      <c r="F100" s="515"/>
      <c r="G100" s="515"/>
      <c r="H100" s="515"/>
      <c r="I100" s="515"/>
      <c r="J100" s="515"/>
      <c r="K100" s="515"/>
      <c r="L100" s="514" t="s">
        <v>346</v>
      </c>
      <c r="M100" s="513">
        <v>5</v>
      </c>
      <c r="N100" s="513">
        <v>1</v>
      </c>
      <c r="O100" s="512" t="s">
        <v>347</v>
      </c>
      <c r="P100" s="511"/>
      <c r="Q100" s="510">
        <v>45000</v>
      </c>
      <c r="R100" s="510">
        <v>45000</v>
      </c>
      <c r="S100" s="510">
        <v>45000</v>
      </c>
      <c r="T100" s="510">
        <f>T101</f>
        <v>45000</v>
      </c>
      <c r="U100" s="510">
        <f>U101</f>
        <v>45000</v>
      </c>
      <c r="V100" s="510">
        <f>V101</f>
        <v>45000</v>
      </c>
    </row>
    <row r="101" spans="1:22" ht="26.45" customHeight="1" x14ac:dyDescent="0.25">
      <c r="A101" s="509"/>
      <c r="B101" s="515" t="s">
        <v>288</v>
      </c>
      <c r="C101" s="515"/>
      <c r="D101" s="515"/>
      <c r="E101" s="515"/>
      <c r="F101" s="515"/>
      <c r="G101" s="515"/>
      <c r="H101" s="515"/>
      <c r="I101" s="515"/>
      <c r="J101" s="515"/>
      <c r="K101" s="515"/>
      <c r="L101" s="514" t="s">
        <v>346</v>
      </c>
      <c r="M101" s="513">
        <v>5</v>
      </c>
      <c r="N101" s="513">
        <v>1</v>
      </c>
      <c r="O101" s="512" t="s">
        <v>262</v>
      </c>
      <c r="P101" s="511"/>
      <c r="Q101" s="510">
        <v>45000</v>
      </c>
      <c r="R101" s="510">
        <v>45000</v>
      </c>
      <c r="S101" s="510">
        <v>45000</v>
      </c>
      <c r="T101" s="510">
        <v>45000</v>
      </c>
      <c r="U101" s="510">
        <v>45000</v>
      </c>
      <c r="V101" s="510">
        <v>45000</v>
      </c>
    </row>
    <row r="102" spans="1:22" ht="409.6" hidden="1" customHeight="1" x14ac:dyDescent="0.2">
      <c r="A102" s="509"/>
      <c r="B102" s="508"/>
      <c r="C102" s="508"/>
      <c r="D102" s="508"/>
      <c r="E102" s="508"/>
      <c r="F102" s="505"/>
      <c r="G102" s="505"/>
      <c r="H102" s="505"/>
      <c r="I102" s="505"/>
      <c r="J102" s="505"/>
      <c r="K102" s="507"/>
      <c r="L102" s="505" t="s">
        <v>346</v>
      </c>
      <c r="M102" s="505">
        <v>5</v>
      </c>
      <c r="N102" s="505">
        <v>1</v>
      </c>
      <c r="O102" s="506" t="s">
        <v>262</v>
      </c>
      <c r="P102" s="505"/>
      <c r="Q102" s="504">
        <v>16746164</v>
      </c>
      <c r="R102" s="504">
        <v>13240600</v>
      </c>
      <c r="S102" s="504">
        <v>13371800</v>
      </c>
      <c r="T102" s="503">
        <v>0</v>
      </c>
      <c r="U102" s="503">
        <v>0</v>
      </c>
      <c r="V102" s="503">
        <v>0</v>
      </c>
    </row>
    <row r="103" spans="1:22" ht="12.75" customHeight="1" x14ac:dyDescent="0.25">
      <c r="A103" s="502"/>
      <c r="B103" s="501" t="s">
        <v>345</v>
      </c>
      <c r="C103" s="500"/>
      <c r="D103" s="500"/>
      <c r="E103" s="500"/>
      <c r="F103" s="500"/>
      <c r="G103" s="500"/>
      <c r="H103" s="500"/>
      <c r="I103" s="500"/>
      <c r="J103" s="500"/>
      <c r="K103" s="499"/>
      <c r="L103" s="498"/>
      <c r="M103" s="498"/>
      <c r="N103" s="498"/>
      <c r="O103" s="497"/>
      <c r="P103" s="496" t="s">
        <v>344</v>
      </c>
      <c r="Q103" s="495">
        <v>16746164</v>
      </c>
      <c r="R103" s="495">
        <v>13240600</v>
      </c>
      <c r="S103" s="495">
        <v>13371800</v>
      </c>
      <c r="T103" s="494">
        <f>T12+T16+T23+T27+T33+T38+T43+T52+T62+T83+T88+T93</f>
        <v>20623334</v>
      </c>
      <c r="U103" s="494">
        <f>U12+U16+U23+U27+U33+U38+U43+U52+U62+U83+U88+U93</f>
        <v>13240600</v>
      </c>
      <c r="V103" s="494">
        <f>V12+V16+V23+V27+V33+V38+V43+V52+V62+V83+V88+V93</f>
        <v>13371800</v>
      </c>
    </row>
    <row r="104" spans="1:22" ht="12.75" customHeight="1" x14ac:dyDescent="0.2">
      <c r="A104" s="485"/>
      <c r="B104" s="489"/>
      <c r="C104" s="489"/>
      <c r="D104" s="489"/>
      <c r="E104" s="489"/>
      <c r="F104" s="489"/>
      <c r="G104" s="489"/>
      <c r="H104" s="489"/>
      <c r="I104" s="489"/>
      <c r="J104" s="489"/>
      <c r="K104" s="489"/>
      <c r="L104" s="489"/>
      <c r="M104" s="489"/>
      <c r="N104" s="489"/>
      <c r="O104" s="489"/>
      <c r="P104" s="489"/>
      <c r="Q104" s="489"/>
      <c r="R104" s="489"/>
      <c r="S104" s="489"/>
      <c r="T104" s="489"/>
      <c r="U104" s="489"/>
      <c r="V104" s="489"/>
    </row>
    <row r="105" spans="1:22" ht="11.25" customHeight="1" x14ac:dyDescent="0.2">
      <c r="A105" s="493"/>
      <c r="B105" s="493"/>
      <c r="C105" s="493"/>
      <c r="D105" s="493"/>
      <c r="E105" s="493"/>
      <c r="F105" s="493"/>
      <c r="G105" s="493"/>
      <c r="H105" s="493"/>
      <c r="I105" s="493"/>
      <c r="J105" s="493"/>
      <c r="K105" s="493"/>
      <c r="L105" s="485"/>
      <c r="M105" s="485"/>
      <c r="N105" s="490"/>
      <c r="O105" s="490"/>
      <c r="P105" s="485"/>
      <c r="Q105" s="485"/>
      <c r="R105" s="485"/>
      <c r="S105" s="485"/>
      <c r="T105" s="485"/>
    </row>
    <row r="106" spans="1:22" ht="11.25" customHeight="1" x14ac:dyDescent="0.2">
      <c r="A106" s="487"/>
      <c r="B106" s="487"/>
      <c r="C106" s="487"/>
      <c r="D106" s="487"/>
      <c r="E106" s="487"/>
      <c r="F106" s="486"/>
      <c r="G106" s="486"/>
      <c r="H106" s="486"/>
      <c r="I106" s="486"/>
      <c r="J106" s="485"/>
      <c r="K106" s="485"/>
      <c r="L106" s="485"/>
      <c r="M106" s="485"/>
      <c r="N106" s="490"/>
      <c r="O106" s="490"/>
      <c r="P106" s="485"/>
      <c r="Q106" s="485"/>
      <c r="R106" s="485"/>
      <c r="S106" s="485"/>
      <c r="T106" s="485"/>
    </row>
    <row r="107" spans="1:22" ht="12.75" customHeight="1" x14ac:dyDescent="0.2">
      <c r="A107" s="487"/>
      <c r="B107" s="487"/>
      <c r="C107" s="487"/>
      <c r="D107" s="487"/>
      <c r="E107" s="487"/>
      <c r="F107" s="486"/>
      <c r="G107" s="486"/>
      <c r="H107" s="486"/>
      <c r="I107" s="492"/>
      <c r="J107" s="487"/>
      <c r="K107" s="485"/>
      <c r="L107" s="485"/>
      <c r="M107" s="485"/>
      <c r="N107" s="492"/>
      <c r="O107" s="487"/>
      <c r="P107" s="485"/>
      <c r="Q107" s="485"/>
      <c r="R107" s="485"/>
      <c r="S107" s="485"/>
      <c r="T107" s="485"/>
    </row>
    <row r="108" spans="1:22" ht="11.25" customHeight="1" x14ac:dyDescent="0.2">
      <c r="A108" s="491"/>
      <c r="B108" s="491"/>
      <c r="C108" s="491"/>
      <c r="D108" s="491"/>
      <c r="E108" s="491"/>
      <c r="F108" s="491"/>
      <c r="G108" s="491"/>
      <c r="H108" s="491"/>
      <c r="I108" s="491"/>
      <c r="J108" s="491"/>
      <c r="K108" s="491"/>
      <c r="L108" s="485"/>
      <c r="M108" s="489"/>
      <c r="N108" s="490"/>
      <c r="O108" s="490"/>
      <c r="P108" s="485"/>
      <c r="Q108" s="485"/>
      <c r="R108" s="485"/>
      <c r="S108" s="485"/>
      <c r="T108" s="485"/>
    </row>
    <row r="109" spans="1:22" ht="11.25" customHeight="1" x14ac:dyDescent="0.2">
      <c r="A109" s="487"/>
      <c r="B109" s="487"/>
      <c r="C109" s="487"/>
      <c r="D109" s="487"/>
      <c r="E109" s="487"/>
      <c r="F109" s="485"/>
      <c r="G109" s="485"/>
      <c r="H109" s="485"/>
      <c r="I109" s="485"/>
      <c r="J109" s="485"/>
      <c r="K109" s="485"/>
      <c r="L109" s="485"/>
      <c r="M109" s="490"/>
      <c r="N109" s="490"/>
      <c r="O109" s="489"/>
      <c r="P109" s="488"/>
      <c r="Q109" s="488"/>
      <c r="R109" s="485"/>
      <c r="S109" s="485"/>
      <c r="T109" s="485"/>
      <c r="U109" s="485"/>
      <c r="V109" s="485"/>
    </row>
    <row r="110" spans="1:22" ht="11.25" customHeight="1" x14ac:dyDescent="0.2">
      <c r="A110" s="487"/>
      <c r="B110" s="487"/>
      <c r="C110" s="487"/>
      <c r="D110" s="487"/>
      <c r="E110" s="487"/>
      <c r="F110" s="487"/>
      <c r="G110" s="487"/>
      <c r="H110" s="487"/>
      <c r="I110" s="487"/>
      <c r="J110" s="487"/>
      <c r="K110" s="485"/>
      <c r="L110" s="485"/>
      <c r="M110" s="485"/>
      <c r="N110" s="485"/>
      <c r="O110" s="485"/>
      <c r="P110" s="485"/>
      <c r="Q110" s="485"/>
      <c r="R110" s="486"/>
      <c r="S110" s="485"/>
      <c r="T110" s="485"/>
      <c r="U110" s="485"/>
      <c r="V110" s="485"/>
    </row>
    <row r="111" spans="1:22" ht="12.75" customHeight="1" x14ac:dyDescent="0.2">
      <c r="A111" s="485" t="s">
        <v>343</v>
      </c>
      <c r="B111" s="485"/>
      <c r="C111" s="485"/>
      <c r="D111" s="485"/>
      <c r="E111" s="485"/>
      <c r="F111" s="485"/>
      <c r="G111" s="485"/>
      <c r="H111" s="485"/>
      <c r="I111" s="485"/>
      <c r="J111" s="485"/>
      <c r="K111" s="485"/>
      <c r="L111" s="485"/>
      <c r="M111" s="485"/>
      <c r="N111" s="485"/>
      <c r="O111" s="485"/>
      <c r="P111" s="485"/>
      <c r="Q111" s="485"/>
      <c r="R111" s="485"/>
      <c r="S111" s="485"/>
      <c r="T111" s="485"/>
      <c r="U111" s="485"/>
      <c r="V111" s="485"/>
    </row>
  </sheetData>
  <mergeCells count="114">
    <mergeCell ref="B97:K97"/>
    <mergeCell ref="B71:K71"/>
    <mergeCell ref="B72:K72"/>
    <mergeCell ref="B73:K73"/>
    <mergeCell ref="B74:K74"/>
    <mergeCell ref="B91:K91"/>
    <mergeCell ref="B8:K9"/>
    <mergeCell ref="B94:K94"/>
    <mergeCell ref="C80:K80"/>
    <mergeCell ref="B44:K44"/>
    <mergeCell ref="B48:K48"/>
    <mergeCell ref="C52:K52"/>
    <mergeCell ref="B90:K90"/>
    <mergeCell ref="C88:K88"/>
    <mergeCell ref="B55:K55"/>
    <mergeCell ref="B60:K60"/>
    <mergeCell ref="B95:K95"/>
    <mergeCell ref="B96:K96"/>
    <mergeCell ref="B67:K67"/>
    <mergeCell ref="B70:K70"/>
    <mergeCell ref="B69:K69"/>
    <mergeCell ref="B68:K68"/>
    <mergeCell ref="B89:K89"/>
    <mergeCell ref="B85:K85"/>
    <mergeCell ref="B76:K76"/>
    <mergeCell ref="C83:K83"/>
    <mergeCell ref="B92:K92"/>
    <mergeCell ref="B41:K41"/>
    <mergeCell ref="B86:K86"/>
    <mergeCell ref="B65:K65"/>
    <mergeCell ref="B46:K46"/>
    <mergeCell ref="B50:K50"/>
    <mergeCell ref="B45:K45"/>
    <mergeCell ref="B49:K49"/>
    <mergeCell ref="B78:K78"/>
    <mergeCell ref="B87:K87"/>
    <mergeCell ref="T1:V1"/>
    <mergeCell ref="B101:K101"/>
    <mergeCell ref="B42:K42"/>
    <mergeCell ref="B47:K47"/>
    <mergeCell ref="B51:K51"/>
    <mergeCell ref="B56:K56"/>
    <mergeCell ref="B61:K61"/>
    <mergeCell ref="B66:K66"/>
    <mergeCell ref="B59:K59"/>
    <mergeCell ref="B64:K64"/>
    <mergeCell ref="B103:K103"/>
    <mergeCell ref="C81:K81"/>
    <mergeCell ref="C82:K82"/>
    <mergeCell ref="B99:K99"/>
    <mergeCell ref="B98:K98"/>
    <mergeCell ref="N108:O108"/>
    <mergeCell ref="N106:O106"/>
    <mergeCell ref="B93:K93"/>
    <mergeCell ref="A105:K105"/>
    <mergeCell ref="B100:K100"/>
    <mergeCell ref="P109:Q109"/>
    <mergeCell ref="M109:N109"/>
    <mergeCell ref="A108:K108"/>
    <mergeCell ref="B12:K12"/>
    <mergeCell ref="B13:K13"/>
    <mergeCell ref="B17:K17"/>
    <mergeCell ref="B24:K24"/>
    <mergeCell ref="B16:K16"/>
    <mergeCell ref="B19:K19"/>
    <mergeCell ref="N105:O105"/>
    <mergeCell ref="B63:K63"/>
    <mergeCell ref="B75:K75"/>
    <mergeCell ref="B84:K84"/>
    <mergeCell ref="B54:K54"/>
    <mergeCell ref="B53:K53"/>
    <mergeCell ref="B58:K58"/>
    <mergeCell ref="B77:K77"/>
    <mergeCell ref="D57:K57"/>
    <mergeCell ref="C79:K79"/>
    <mergeCell ref="U8:U9"/>
    <mergeCell ref="V8:V9"/>
    <mergeCell ref="C62:K62"/>
    <mergeCell ref="B10:K10"/>
    <mergeCell ref="C11:K11"/>
    <mergeCell ref="C27:K27"/>
    <mergeCell ref="C33:K33"/>
    <mergeCell ref="C43:K43"/>
    <mergeCell ref="S8:S9"/>
    <mergeCell ref="M8:M9"/>
    <mergeCell ref="L8:L9"/>
    <mergeCell ref="T8:T9"/>
    <mergeCell ref="B14:K14"/>
    <mergeCell ref="B18:K18"/>
    <mergeCell ref="B25:K25"/>
    <mergeCell ref="B30:K30"/>
    <mergeCell ref="B20:K20"/>
    <mergeCell ref="B15:K15"/>
    <mergeCell ref="B29:K29"/>
    <mergeCell ref="B26:K26"/>
    <mergeCell ref="P1:R1"/>
    <mergeCell ref="R8:R9"/>
    <mergeCell ref="Q8:Q9"/>
    <mergeCell ref="N8:N9"/>
    <mergeCell ref="O8:O9"/>
    <mergeCell ref="P8:P9"/>
    <mergeCell ref="B21:K21"/>
    <mergeCell ref="B22:K22"/>
    <mergeCell ref="B40:K40"/>
    <mergeCell ref="B36:K36"/>
    <mergeCell ref="B31:K31"/>
    <mergeCell ref="B32:K32"/>
    <mergeCell ref="B37:K37"/>
    <mergeCell ref="B35:K35"/>
    <mergeCell ref="B39:K39"/>
    <mergeCell ref="C38:K38"/>
    <mergeCell ref="B23:K23"/>
    <mergeCell ref="B28:K28"/>
    <mergeCell ref="B34:K34"/>
  </mergeCells>
  <printOptions gridLines="1"/>
  <pageMargins left="0.75" right="0.75" top="1" bottom="1" header="0.5" footer="0.5"/>
  <pageSetup scale="98" fitToHeight="0" orientation="landscape" r:id="rId1"/>
  <headerFooter alignWithMargins="0">
    <oddHeader>&amp;C&amp;A</oddHeader>
    <oddFooter>&amp;CСтраница &amp;P</oddFooter>
  </headerFooter>
  <rowBreaks count="1" manualBreakCount="1">
    <brk id="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прил1</vt:lpstr>
      <vt:lpstr>прил5</vt:lpstr>
      <vt:lpstr>прил6</vt:lpstr>
      <vt:lpstr>приложение 7</vt:lpstr>
      <vt:lpstr>приложение 8</vt:lpstr>
      <vt:lpstr>прил9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Пользователь Windows</cp:lastModifiedBy>
  <cp:lastPrinted>2021-02-17T13:44:11Z</cp:lastPrinted>
  <dcterms:created xsi:type="dcterms:W3CDTF">2010-12-16T03:42:04Z</dcterms:created>
  <dcterms:modified xsi:type="dcterms:W3CDTF">2021-05-11T05:06:55Z</dcterms:modified>
</cp:coreProperties>
</file>