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Новочеркасск\"/>
    </mc:Choice>
  </mc:AlternateContent>
  <bookViews>
    <workbookView xWindow="0" yWindow="0" windowWidth="20490" windowHeight="7155" firstSheet="7" activeTab="12"/>
  </bookViews>
  <sheets>
    <sheet name="прил 1" sheetId="1" r:id="rId1"/>
    <sheet name="прил 2" sheetId="5" r:id="rId2"/>
    <sheet name="прил 3" sheetId="6" r:id="rId3"/>
    <sheet name="прил 4" sheetId="7" r:id="rId4"/>
    <sheet name="прил 5" sheetId="4" r:id="rId5"/>
    <sheet name="прил 6" sheetId="3" r:id="rId6"/>
    <sheet name="приложение 7" sheetId="8" r:id="rId7"/>
    <sheet name="приложение 8" sheetId="9" r:id="rId8"/>
    <sheet name="приложение 9" sheetId="10" r:id="rId9"/>
    <sheet name="прил 10" sheetId="11" r:id="rId10"/>
    <sheet name="прил 12" sheetId="12" r:id="rId11"/>
    <sheet name="прил 13" sheetId="13" r:id="rId12"/>
    <sheet name="прил 14" sheetId="14" r:id="rId13"/>
  </sheets>
  <definedNames>
    <definedName name="_xlnm.Print_Titles" localSheetId="9">'прил 10'!$9:$10</definedName>
    <definedName name="_xlnm.Print_Titles" localSheetId="11">'прил 13'!$8:$9</definedName>
    <definedName name="_xlnm.Print_Titles" localSheetId="6">'приложение 7'!#REF!</definedName>
    <definedName name="_xlnm.Print_Area" localSheetId="11">'прил 13'!$A$1:$C$42</definedName>
  </definedNames>
  <calcPr calcId="152511"/>
</workbook>
</file>

<file path=xl/calcChain.xml><?xml version="1.0" encoding="utf-8"?>
<calcChain xmlns="http://schemas.openxmlformats.org/spreadsheetml/2006/main">
  <c r="C10" i="13" l="1"/>
  <c r="C26" i="13"/>
  <c r="P16" i="12"/>
  <c r="O16" i="12"/>
  <c r="N16" i="12"/>
  <c r="I16" i="12"/>
  <c r="H16" i="12"/>
  <c r="G16" i="12"/>
  <c r="M14" i="12"/>
  <c r="L14" i="12"/>
  <c r="F14" i="12"/>
  <c r="E14" i="12"/>
  <c r="D14" i="12"/>
  <c r="K14" i="12" s="1"/>
  <c r="C14" i="12"/>
  <c r="M13" i="12"/>
  <c r="L13" i="12"/>
  <c r="K13" i="12"/>
  <c r="N11" i="10"/>
  <c r="O11" i="10"/>
  <c r="N12" i="10"/>
  <c r="O12" i="10"/>
  <c r="P12" i="10"/>
  <c r="P11" i="10" s="1"/>
  <c r="P10" i="10" s="1"/>
  <c r="N13" i="10"/>
  <c r="O13" i="10"/>
  <c r="P13" i="10"/>
  <c r="N15" i="10"/>
  <c r="N10" i="10" s="1"/>
  <c r="P15" i="10"/>
  <c r="N16" i="10"/>
  <c r="O16" i="10"/>
  <c r="O15" i="10" s="1"/>
  <c r="P16" i="10"/>
  <c r="N17" i="10"/>
  <c r="O17" i="10"/>
  <c r="P17" i="10"/>
  <c r="P22" i="10"/>
  <c r="N23" i="10"/>
  <c r="N22" i="10" s="1"/>
  <c r="P23" i="10"/>
  <c r="N24" i="10"/>
  <c r="O24" i="10"/>
  <c r="O23" i="10" s="1"/>
  <c r="O22" i="10" s="1"/>
  <c r="P24" i="10"/>
  <c r="P26" i="10"/>
  <c r="P27" i="10"/>
  <c r="N28" i="10"/>
  <c r="N27" i="10" s="1"/>
  <c r="N26" i="10" s="1"/>
  <c r="P28" i="10"/>
  <c r="N29" i="10"/>
  <c r="O29" i="10"/>
  <c r="O28" i="10" s="1"/>
  <c r="O27" i="10" s="1"/>
  <c r="O26" i="10" s="1"/>
  <c r="P29" i="10"/>
  <c r="P32" i="10"/>
  <c r="P33" i="10"/>
  <c r="N34" i="10"/>
  <c r="N33" i="10" s="1"/>
  <c r="N32" i="10" s="1"/>
  <c r="P34" i="10"/>
  <c r="N35" i="10"/>
  <c r="O35" i="10"/>
  <c r="O34" i="10" s="1"/>
  <c r="O33" i="10" s="1"/>
  <c r="O32" i="10" s="1"/>
  <c r="P35" i="10"/>
  <c r="P37" i="10"/>
  <c r="P38" i="10"/>
  <c r="N39" i="10"/>
  <c r="N38" i="10" s="1"/>
  <c r="N37" i="10" s="1"/>
  <c r="P39" i="10"/>
  <c r="N40" i="10"/>
  <c r="O40" i="10"/>
  <c r="O39" i="10" s="1"/>
  <c r="O38" i="10" s="1"/>
  <c r="O37" i="10" s="1"/>
  <c r="P40" i="10"/>
  <c r="P42" i="10"/>
  <c r="P43" i="10"/>
  <c r="N44" i="10"/>
  <c r="N43" i="10" s="1"/>
  <c r="N42" i="10" s="1"/>
  <c r="P44" i="10"/>
  <c r="N45" i="10"/>
  <c r="O45" i="10"/>
  <c r="O44" i="10" s="1"/>
  <c r="O43" i="10" s="1"/>
  <c r="O42" i="10" s="1"/>
  <c r="P45" i="10"/>
  <c r="P47" i="10"/>
  <c r="P48" i="10"/>
  <c r="N49" i="10"/>
  <c r="N48" i="10" s="1"/>
  <c r="N47" i="10" s="1"/>
  <c r="P49" i="10"/>
  <c r="N50" i="10"/>
  <c r="O50" i="10"/>
  <c r="O49" i="10" s="1"/>
  <c r="O48" i="10" s="1"/>
  <c r="O47" i="10" s="1"/>
  <c r="P50" i="10"/>
  <c r="P52" i="10"/>
  <c r="P53" i="10"/>
  <c r="N54" i="10"/>
  <c r="N53" i="10" s="1"/>
  <c r="N52" i="10" s="1"/>
  <c r="P54" i="10"/>
  <c r="N55" i="10"/>
  <c r="O55" i="10"/>
  <c r="O54" i="10" s="1"/>
  <c r="O53" i="10" s="1"/>
  <c r="O52" i="10" s="1"/>
  <c r="P55" i="10"/>
  <c r="P57" i="10"/>
  <c r="P58" i="10"/>
  <c r="N59" i="10"/>
  <c r="N58" i="10" s="1"/>
  <c r="N57" i="10" s="1"/>
  <c r="P59" i="10"/>
  <c r="N60" i="10"/>
  <c r="O60" i="10"/>
  <c r="O59" i="10" s="1"/>
  <c r="O58" i="10" s="1"/>
  <c r="O57" i="10" s="1"/>
  <c r="P60" i="10"/>
  <c r="P63" i="10"/>
  <c r="N64" i="10"/>
  <c r="N63" i="10" s="1"/>
  <c r="N62" i="10" s="1"/>
  <c r="P64" i="10"/>
  <c r="N65" i="10"/>
  <c r="O65" i="10"/>
  <c r="O64" i="10" s="1"/>
  <c r="O63" i="10" s="1"/>
  <c r="O62" i="10" s="1"/>
  <c r="P65" i="10"/>
  <c r="O67" i="10"/>
  <c r="P67" i="10"/>
  <c r="P62" i="10" s="1"/>
  <c r="O68" i="10"/>
  <c r="P68" i="10"/>
  <c r="N69" i="10"/>
  <c r="N68" i="10" s="1"/>
  <c r="N67" i="10" s="1"/>
  <c r="O69" i="10"/>
  <c r="P69" i="10"/>
  <c r="O71" i="10"/>
  <c r="O72" i="10"/>
  <c r="P72" i="10"/>
  <c r="P71" i="10" s="1"/>
  <c r="O73" i="10"/>
  <c r="P73" i="10"/>
  <c r="N74" i="10"/>
  <c r="N73" i="10" s="1"/>
  <c r="N72" i="10" s="1"/>
  <c r="N71" i="10" s="1"/>
  <c r="O74" i="10"/>
  <c r="P74" i="10"/>
  <c r="O10" i="10" l="1"/>
  <c r="O9" i="10" s="1"/>
  <c r="N9" i="10"/>
  <c r="P9" i="10"/>
  <c r="O14" i="9"/>
  <c r="O13" i="9" s="1"/>
  <c r="O12" i="9" s="1"/>
  <c r="O15" i="9"/>
  <c r="O11" i="9" s="1"/>
  <c r="P15" i="9"/>
  <c r="P14" i="9" s="1"/>
  <c r="P13" i="9" s="1"/>
  <c r="P12" i="9" s="1"/>
  <c r="Q15" i="9"/>
  <c r="Q11" i="9" s="1"/>
  <c r="P21" i="9"/>
  <c r="O22" i="9"/>
  <c r="O18" i="9" s="1"/>
  <c r="P22" i="9"/>
  <c r="P20" i="9" s="1"/>
  <c r="P19" i="9" s="1"/>
  <c r="Q22" i="9"/>
  <c r="Q21" i="9" s="1"/>
  <c r="O25" i="9"/>
  <c r="P25" i="9"/>
  <c r="Q25" i="9"/>
  <c r="O29" i="9"/>
  <c r="O21" i="9" s="1"/>
  <c r="P29" i="9"/>
  <c r="Q29" i="9"/>
  <c r="Q33" i="9"/>
  <c r="Q32" i="9" s="1"/>
  <c r="Q34" i="9"/>
  <c r="O35" i="9"/>
  <c r="O34" i="9" s="1"/>
  <c r="O33" i="9" s="1"/>
  <c r="O32" i="9" s="1"/>
  <c r="P35" i="9"/>
  <c r="P34" i="9" s="1"/>
  <c r="P33" i="9" s="1"/>
  <c r="P32" i="9" s="1"/>
  <c r="Q35" i="9"/>
  <c r="O37" i="9"/>
  <c r="O38" i="9"/>
  <c r="O39" i="9"/>
  <c r="P41" i="9"/>
  <c r="Q41" i="9"/>
  <c r="P44" i="9"/>
  <c r="P43" i="9" s="1"/>
  <c r="P45" i="9"/>
  <c r="Q45" i="9"/>
  <c r="O46" i="9"/>
  <c r="O42" i="9" s="1"/>
  <c r="P46" i="9"/>
  <c r="P42" i="9" s="1"/>
  <c r="Q46" i="9"/>
  <c r="Q44" i="9" s="1"/>
  <c r="Q43" i="9" s="1"/>
  <c r="O49" i="9"/>
  <c r="O44" i="9" s="1"/>
  <c r="O43" i="9" s="1"/>
  <c r="O52" i="9"/>
  <c r="O54" i="9"/>
  <c r="P54" i="9"/>
  <c r="P52" i="9" s="1"/>
  <c r="O55" i="9"/>
  <c r="P55" i="9"/>
  <c r="Q55" i="9"/>
  <c r="Q54" i="9" s="1"/>
  <c r="Q52" i="9" s="1"/>
  <c r="O61" i="9"/>
  <c r="O60" i="9" s="1"/>
  <c r="O62" i="9"/>
  <c r="P62" i="9"/>
  <c r="P61" i="9" s="1"/>
  <c r="P60" i="9" s="1"/>
  <c r="P58" i="9" s="1"/>
  <c r="Q62" i="9"/>
  <c r="Q61" i="9" s="1"/>
  <c r="Q60" i="9" s="1"/>
  <c r="Q58" i="9" s="1"/>
  <c r="O67" i="9"/>
  <c r="O66" i="9" s="1"/>
  <c r="O64" i="9" s="1"/>
  <c r="O68" i="9"/>
  <c r="P68" i="9"/>
  <c r="P67" i="9" s="1"/>
  <c r="P66" i="9" s="1"/>
  <c r="P64" i="9" s="1"/>
  <c r="Q68" i="9"/>
  <c r="Q67" i="9" s="1"/>
  <c r="Q66" i="9" s="1"/>
  <c r="Q64" i="9" s="1"/>
  <c r="P74" i="9"/>
  <c r="P72" i="9" s="1"/>
  <c r="Q74" i="9"/>
  <c r="Q73" i="9" s="1"/>
  <c r="Q71" i="9" s="1"/>
  <c r="Q70" i="9" s="1"/>
  <c r="O75" i="9"/>
  <c r="O74" i="9" s="1"/>
  <c r="P75" i="9"/>
  <c r="Q75" i="9"/>
  <c r="O78" i="9"/>
  <c r="O79" i="9"/>
  <c r="P79" i="9"/>
  <c r="P78" i="9" s="1"/>
  <c r="P73" i="9" s="1"/>
  <c r="P71" i="9" s="1"/>
  <c r="P70" i="9" s="1"/>
  <c r="Q79" i="9"/>
  <c r="Q78" i="9" s="1"/>
  <c r="O89" i="9"/>
  <c r="O88" i="9" s="1"/>
  <c r="O90" i="9"/>
  <c r="P90" i="9"/>
  <c r="P89" i="9" s="1"/>
  <c r="P88" i="9" s="1"/>
  <c r="O91" i="9"/>
  <c r="P91" i="9"/>
  <c r="Q91" i="9"/>
  <c r="Q90" i="9" s="1"/>
  <c r="Q89" i="9" s="1"/>
  <c r="Q88" i="9" s="1"/>
  <c r="Q87" i="9" s="1"/>
  <c r="P95" i="9"/>
  <c r="P94" i="9" s="1"/>
  <c r="P93" i="9" s="1"/>
  <c r="P96" i="9"/>
  <c r="Q96" i="9"/>
  <c r="Q95" i="9" s="1"/>
  <c r="Q94" i="9" s="1"/>
  <c r="Q93" i="9" s="1"/>
  <c r="O97" i="9"/>
  <c r="O96" i="9" s="1"/>
  <c r="O95" i="9" s="1"/>
  <c r="P97" i="9"/>
  <c r="Q97" i="9"/>
  <c r="P100" i="9"/>
  <c r="P101" i="9"/>
  <c r="O105" i="9"/>
  <c r="O104" i="9" s="1"/>
  <c r="P109" i="9"/>
  <c r="P108" i="9" s="1"/>
  <c r="P107" i="9" s="1"/>
  <c r="P110" i="9"/>
  <c r="Q110" i="9"/>
  <c r="Q109" i="9" s="1"/>
  <c r="P111" i="9"/>
  <c r="Q111" i="9"/>
  <c r="Q108" i="9" s="1"/>
  <c r="Q107" i="9" s="1"/>
  <c r="O112" i="9"/>
  <c r="O111" i="9" s="1"/>
  <c r="Q112" i="9"/>
  <c r="O114" i="9"/>
  <c r="P114" i="9"/>
  <c r="Q114" i="9"/>
  <c r="P116" i="9"/>
  <c r="P117" i="9"/>
  <c r="O122" i="9"/>
  <c r="O121" i="9" s="1"/>
  <c r="O120" i="9" s="1"/>
  <c r="O119" i="9" s="1"/>
  <c r="O123" i="9"/>
  <c r="P123" i="9"/>
  <c r="P122" i="9" s="1"/>
  <c r="P121" i="9" s="1"/>
  <c r="P120" i="9" s="1"/>
  <c r="P119" i="9" s="1"/>
  <c r="O124" i="9"/>
  <c r="P124" i="9"/>
  <c r="Q124" i="9"/>
  <c r="Q123" i="9" s="1"/>
  <c r="Q122" i="9" s="1"/>
  <c r="Q121" i="9" s="1"/>
  <c r="Q120" i="9" s="1"/>
  <c r="Q119" i="9" s="1"/>
  <c r="O73" i="9" l="1"/>
  <c r="O72" i="9"/>
  <c r="O71" i="9" s="1"/>
  <c r="O70" i="9" s="1"/>
  <c r="Q10" i="9"/>
  <c r="O108" i="9"/>
  <c r="O107" i="9" s="1"/>
  <c r="O110" i="9"/>
  <c r="O109" i="9" s="1"/>
  <c r="O94" i="9"/>
  <c r="O93" i="9" s="1"/>
  <c r="O87" i="9" s="1"/>
  <c r="O58" i="9"/>
  <c r="O51" i="9" s="1"/>
  <c r="O59" i="9"/>
  <c r="P51" i="9"/>
  <c r="O10" i="9"/>
  <c r="P87" i="9"/>
  <c r="Q51" i="9"/>
  <c r="Q126" i="9" s="1"/>
  <c r="Q18" i="9"/>
  <c r="P11" i="9"/>
  <c r="O103" i="9"/>
  <c r="Q72" i="9"/>
  <c r="O45" i="9"/>
  <c r="O41" i="9"/>
  <c r="Q20" i="9"/>
  <c r="Q19" i="9" s="1"/>
  <c r="Q14" i="9"/>
  <c r="Q13" i="9" s="1"/>
  <c r="Q12" i="9" s="1"/>
  <c r="O20" i="9"/>
  <c r="O19" i="9" s="1"/>
  <c r="Q42" i="9"/>
  <c r="P18" i="9"/>
  <c r="R10" i="8"/>
  <c r="R8" i="8" s="1"/>
  <c r="P11" i="8"/>
  <c r="P10" i="8" s="1"/>
  <c r="Q11" i="8"/>
  <c r="Q10" i="8" s="1"/>
  <c r="Q8" i="8" s="1"/>
  <c r="Q7" i="8" s="1"/>
  <c r="R11" i="8"/>
  <c r="S11" i="8"/>
  <c r="S10" i="8" s="1"/>
  <c r="T11" i="8"/>
  <c r="T10" i="8" s="1"/>
  <c r="P15" i="8"/>
  <c r="P13" i="8" s="1"/>
  <c r="T15" i="8"/>
  <c r="T13" i="8" s="1"/>
  <c r="P16" i="8"/>
  <c r="P14" i="8" s="1"/>
  <c r="Q16" i="8"/>
  <c r="Q15" i="8" s="1"/>
  <c r="Q13" i="8" s="1"/>
  <c r="R16" i="8"/>
  <c r="R15" i="8" s="1"/>
  <c r="R13" i="8" s="1"/>
  <c r="S16" i="8"/>
  <c r="S15" i="8" s="1"/>
  <c r="T16" i="8"/>
  <c r="P23" i="8"/>
  <c r="P22" i="8" s="1"/>
  <c r="P21" i="8" s="1"/>
  <c r="T23" i="8"/>
  <c r="T22" i="8" s="1"/>
  <c r="T21" i="8" s="1"/>
  <c r="P24" i="8"/>
  <c r="Q24" i="8"/>
  <c r="Q23" i="8" s="1"/>
  <c r="Q22" i="8" s="1"/>
  <c r="Q21" i="8" s="1"/>
  <c r="R24" i="8"/>
  <c r="R23" i="8" s="1"/>
  <c r="R22" i="8" s="1"/>
  <c r="R21" i="8" s="1"/>
  <c r="S24" i="8"/>
  <c r="S23" i="8" s="1"/>
  <c r="S22" i="8" s="1"/>
  <c r="S21" i="8" s="1"/>
  <c r="T24" i="8"/>
  <c r="L26" i="8"/>
  <c r="P27" i="8"/>
  <c r="P26" i="8" s="1"/>
  <c r="P33" i="8"/>
  <c r="P31" i="8" s="1"/>
  <c r="P30" i="8" s="1"/>
  <c r="T33" i="8"/>
  <c r="T31" i="8" s="1"/>
  <c r="T30" i="8" s="1"/>
  <c r="P34" i="8"/>
  <c r="Q34" i="8"/>
  <c r="Q33" i="8" s="1"/>
  <c r="R34" i="8"/>
  <c r="R33" i="8" s="1"/>
  <c r="S34" i="8"/>
  <c r="S33" i="8" s="1"/>
  <c r="T34" i="8"/>
  <c r="S40" i="8"/>
  <c r="S38" i="8" s="1"/>
  <c r="P41" i="8"/>
  <c r="P40" i="8" s="1"/>
  <c r="Q41" i="8"/>
  <c r="Q40" i="8" s="1"/>
  <c r="Q38" i="8" s="1"/>
  <c r="Q37" i="8" s="1"/>
  <c r="R41" i="8"/>
  <c r="R40" i="8" s="1"/>
  <c r="R38" i="8" s="1"/>
  <c r="S41" i="8"/>
  <c r="T41" i="8"/>
  <c r="T40" i="8" s="1"/>
  <c r="T38" i="8" s="1"/>
  <c r="S45" i="8"/>
  <c r="S43" i="8" s="1"/>
  <c r="P46" i="8"/>
  <c r="P45" i="8" s="1"/>
  <c r="Q46" i="8"/>
  <c r="Q45" i="8" s="1"/>
  <c r="Q43" i="8" s="1"/>
  <c r="R46" i="8"/>
  <c r="R45" i="8" s="1"/>
  <c r="R43" i="8" s="1"/>
  <c r="S46" i="8"/>
  <c r="T46" i="8"/>
  <c r="T45" i="8" s="1"/>
  <c r="T43" i="8" s="1"/>
  <c r="Q50" i="8"/>
  <c r="Q48" i="8" s="1"/>
  <c r="P51" i="8"/>
  <c r="P49" i="8" s="1"/>
  <c r="Q51" i="8"/>
  <c r="R51" i="8"/>
  <c r="R50" i="8" s="1"/>
  <c r="R48" i="8" s="1"/>
  <c r="S51" i="8"/>
  <c r="S49" i="8" s="1"/>
  <c r="T51" i="8"/>
  <c r="T49" i="8" s="1"/>
  <c r="Q55" i="8"/>
  <c r="P56" i="8"/>
  <c r="P55" i="8" s="1"/>
  <c r="P54" i="8" s="1"/>
  <c r="P53" i="8" s="1"/>
  <c r="Q56" i="8"/>
  <c r="Q54" i="8" s="1"/>
  <c r="Q53" i="8" s="1"/>
  <c r="T56" i="8"/>
  <c r="T55" i="8" s="1"/>
  <c r="T54" i="8" s="1"/>
  <c r="T53" i="8" s="1"/>
  <c r="P57" i="8"/>
  <c r="Q57" i="8"/>
  <c r="R57" i="8"/>
  <c r="R56" i="8" s="1"/>
  <c r="S57" i="8"/>
  <c r="S56" i="8" s="1"/>
  <c r="S55" i="8" s="1"/>
  <c r="S54" i="8" s="1"/>
  <c r="S53" i="8" s="1"/>
  <c r="T57" i="8"/>
  <c r="P59" i="8"/>
  <c r="Q59" i="8"/>
  <c r="R59" i="8"/>
  <c r="S59" i="8"/>
  <c r="T59" i="8"/>
  <c r="S68" i="8"/>
  <c r="S67" i="8" s="1"/>
  <c r="P69" i="8"/>
  <c r="P68" i="8" s="1"/>
  <c r="P67" i="8" s="1"/>
  <c r="P66" i="8" s="1"/>
  <c r="Q69" i="8"/>
  <c r="Q68" i="8" s="1"/>
  <c r="Q67" i="8" s="1"/>
  <c r="R69" i="8"/>
  <c r="R68" i="8" s="1"/>
  <c r="R67" i="8" s="1"/>
  <c r="S69" i="8"/>
  <c r="T69" i="8"/>
  <c r="T68" i="8" s="1"/>
  <c r="T67" i="8" s="1"/>
  <c r="T66" i="8" s="1"/>
  <c r="S73" i="8"/>
  <c r="S72" i="8" s="1"/>
  <c r="S71" i="8" s="1"/>
  <c r="P74" i="8"/>
  <c r="P73" i="8" s="1"/>
  <c r="P72" i="8" s="1"/>
  <c r="P71" i="8" s="1"/>
  <c r="Q74" i="8"/>
  <c r="Q73" i="8" s="1"/>
  <c r="R74" i="8"/>
  <c r="R73" i="8" s="1"/>
  <c r="S74" i="8"/>
  <c r="T74" i="8"/>
  <c r="T73" i="8" s="1"/>
  <c r="T72" i="8" s="1"/>
  <c r="T71" i="8" s="1"/>
  <c r="P76" i="8"/>
  <c r="Q76" i="8"/>
  <c r="R76" i="8"/>
  <c r="S76" i="8"/>
  <c r="T76" i="8"/>
  <c r="P78" i="8"/>
  <c r="P79" i="8"/>
  <c r="P83" i="8"/>
  <c r="T83" i="8"/>
  <c r="P84" i="8"/>
  <c r="P82" i="8" s="1"/>
  <c r="P81" i="8" s="1"/>
  <c r="S84" i="8"/>
  <c r="S82" i="8" s="1"/>
  <c r="S81" i="8" s="1"/>
  <c r="T84" i="8"/>
  <c r="T82" i="8" s="1"/>
  <c r="T81" i="8" s="1"/>
  <c r="P85" i="8"/>
  <c r="Q85" i="8"/>
  <c r="Q84" i="8" s="1"/>
  <c r="R85" i="8"/>
  <c r="R84" i="8" s="1"/>
  <c r="S85" i="8"/>
  <c r="T85" i="8"/>
  <c r="P87" i="8"/>
  <c r="Q87" i="8"/>
  <c r="R87" i="8"/>
  <c r="S87" i="8"/>
  <c r="T87" i="8"/>
  <c r="T91" i="8"/>
  <c r="S92" i="8"/>
  <c r="S91" i="8" s="1"/>
  <c r="T92" i="8"/>
  <c r="R93" i="8"/>
  <c r="S93" i="8"/>
  <c r="P94" i="8"/>
  <c r="P92" i="8" s="1"/>
  <c r="P91" i="8" s="1"/>
  <c r="Q94" i="8"/>
  <c r="Q92" i="8" s="1"/>
  <c r="Q91" i="8" s="1"/>
  <c r="R94" i="8"/>
  <c r="R92" i="8" s="1"/>
  <c r="R91" i="8" s="1"/>
  <c r="S94" i="8"/>
  <c r="T94" i="8"/>
  <c r="T93" i="8" s="1"/>
  <c r="P95" i="8"/>
  <c r="S95" i="8"/>
  <c r="T95" i="8"/>
  <c r="O126" i="9" l="1"/>
  <c r="P10" i="9"/>
  <c r="O9" i="9"/>
  <c r="Q9" i="9"/>
  <c r="R82" i="8"/>
  <c r="R81" i="8" s="1"/>
  <c r="R83" i="8"/>
  <c r="Q66" i="8"/>
  <c r="S31" i="8"/>
  <c r="S30" i="8" s="1"/>
  <c r="S32" i="8"/>
  <c r="R71" i="8"/>
  <c r="R72" i="8"/>
  <c r="T37" i="8"/>
  <c r="R32" i="8"/>
  <c r="R31" i="8"/>
  <c r="R30" i="8" s="1"/>
  <c r="Q72" i="8"/>
  <c r="Q71" i="8"/>
  <c r="S66" i="8"/>
  <c r="R55" i="8"/>
  <c r="R54" i="8"/>
  <c r="R53" i="8" s="1"/>
  <c r="Q32" i="8"/>
  <c r="Q31" i="8"/>
  <c r="Q30" i="8" s="1"/>
  <c r="Q97" i="8" s="1"/>
  <c r="T9" i="8"/>
  <c r="T8" i="8"/>
  <c r="T7" i="8" s="1"/>
  <c r="P8" i="8"/>
  <c r="P7" i="8" s="1"/>
  <c r="P9" i="8"/>
  <c r="S14" i="8"/>
  <c r="S13" i="8"/>
  <c r="Q83" i="8"/>
  <c r="Q82" i="8"/>
  <c r="Q81" i="8" s="1"/>
  <c r="P39" i="8"/>
  <c r="P38" i="8"/>
  <c r="R66" i="8"/>
  <c r="P43" i="8"/>
  <c r="P44" i="8"/>
  <c r="R37" i="8"/>
  <c r="S8" i="8"/>
  <c r="S7" i="8" s="1"/>
  <c r="S9" i="8"/>
  <c r="R7" i="8"/>
  <c r="R97" i="8" s="1"/>
  <c r="Q93" i="8"/>
  <c r="S83" i="8"/>
  <c r="T50" i="8"/>
  <c r="T48" i="8" s="1"/>
  <c r="P50" i="8"/>
  <c r="P48" i="8" s="1"/>
  <c r="T32" i="8"/>
  <c r="P32" i="8"/>
  <c r="T14" i="8"/>
  <c r="P93" i="8"/>
  <c r="S50" i="8"/>
  <c r="S48" i="8" s="1"/>
  <c r="S37" i="8" s="1"/>
  <c r="C62" i="4"/>
  <c r="D17" i="4"/>
  <c r="E17" i="4"/>
  <c r="E14" i="4" s="1"/>
  <c r="E13" i="4" s="1"/>
  <c r="C17" i="4"/>
  <c r="F28" i="3"/>
  <c r="G28" i="3"/>
  <c r="D67" i="4"/>
  <c r="D62" i="4" s="1"/>
  <c r="D31" i="3"/>
  <c r="E31" i="3"/>
  <c r="F31" i="3"/>
  <c r="G31" i="3"/>
  <c r="C31" i="3"/>
  <c r="G36" i="3"/>
  <c r="F36" i="3"/>
  <c r="C12" i="3"/>
  <c r="C40" i="3" s="1"/>
  <c r="C20" i="1" s="1"/>
  <c r="C19" i="1" s="1"/>
  <c r="C18" i="1" s="1"/>
  <c r="C17" i="1" s="1"/>
  <c r="D65" i="4"/>
  <c r="E65" i="4"/>
  <c r="E62" i="4"/>
  <c r="C65" i="4"/>
  <c r="D76" i="4"/>
  <c r="D73" i="4" s="1"/>
  <c r="E76" i="4"/>
  <c r="E73" i="4"/>
  <c r="C76" i="4"/>
  <c r="C73" i="4" s="1"/>
  <c r="C56" i="4" s="1"/>
  <c r="C55" i="4" s="1"/>
  <c r="D21" i="4"/>
  <c r="E21" i="4"/>
  <c r="C21" i="4"/>
  <c r="D23" i="4"/>
  <c r="E23" i="4"/>
  <c r="C23" i="4"/>
  <c r="D25" i="4"/>
  <c r="D20" i="4" s="1"/>
  <c r="D19" i="4" s="1"/>
  <c r="E25" i="4"/>
  <c r="C25" i="4"/>
  <c r="D27" i="4"/>
  <c r="E27" i="4"/>
  <c r="C27" i="4"/>
  <c r="C36" i="3"/>
  <c r="D71" i="4"/>
  <c r="E71" i="4"/>
  <c r="D82" i="4"/>
  <c r="D81" i="4" s="1"/>
  <c r="E82" i="4"/>
  <c r="E81" i="4"/>
  <c r="E79" i="4"/>
  <c r="E78" i="4" s="1"/>
  <c r="D79" i="4"/>
  <c r="D78" i="4"/>
  <c r="C82" i="4"/>
  <c r="C81" i="4" s="1"/>
  <c r="C79" i="4"/>
  <c r="C78" i="4"/>
  <c r="D38" i="3"/>
  <c r="E38" i="3"/>
  <c r="F38" i="3"/>
  <c r="G38" i="3"/>
  <c r="D12" i="3"/>
  <c r="E12" i="3"/>
  <c r="F12" i="3"/>
  <c r="G12" i="3"/>
  <c r="G40" i="3" s="1"/>
  <c r="G20" i="1" s="1"/>
  <c r="G19" i="1" s="1"/>
  <c r="G18" i="1" s="1"/>
  <c r="G17" i="1" s="1"/>
  <c r="D60" i="4"/>
  <c r="D57" i="4"/>
  <c r="E60" i="4"/>
  <c r="E57" i="4"/>
  <c r="E56" i="4" s="1"/>
  <c r="E55" i="4" s="1"/>
  <c r="C60" i="4"/>
  <c r="C57" i="4"/>
  <c r="D49" i="4"/>
  <c r="D48" i="4"/>
  <c r="E49" i="4"/>
  <c r="E48" i="4"/>
  <c r="C49" i="4"/>
  <c r="C48" i="4"/>
  <c r="C44" i="4" s="1"/>
  <c r="C40" i="4" s="1"/>
  <c r="D46" i="4"/>
  <c r="D45" i="4"/>
  <c r="E46" i="4"/>
  <c r="E45" i="4"/>
  <c r="E44" i="4" s="1"/>
  <c r="E40" i="4" s="1"/>
  <c r="C46" i="4"/>
  <c r="C45" i="4"/>
  <c r="D42" i="4"/>
  <c r="D41" i="4"/>
  <c r="D40" i="4" s="1"/>
  <c r="E42" i="4"/>
  <c r="E41" i="4"/>
  <c r="C42" i="4"/>
  <c r="C41" i="4"/>
  <c r="D38" i="4"/>
  <c r="D37" i="4"/>
  <c r="E38" i="4"/>
  <c r="E37" i="4"/>
  <c r="C38" i="4"/>
  <c r="C37" i="4"/>
  <c r="D35" i="4"/>
  <c r="D34" i="4"/>
  <c r="E35" i="4"/>
  <c r="E34" i="4"/>
  <c r="D32" i="4"/>
  <c r="D31" i="4"/>
  <c r="E32" i="4"/>
  <c r="E31" i="4"/>
  <c r="C35" i="4"/>
  <c r="C34" i="4"/>
  <c r="C30" i="4" s="1"/>
  <c r="C29" i="4" s="1"/>
  <c r="C32" i="4"/>
  <c r="C31" i="4"/>
  <c r="D15" i="4"/>
  <c r="D14" i="4"/>
  <c r="D13" i="4" s="1"/>
  <c r="D12" i="4" s="1"/>
  <c r="E15" i="4"/>
  <c r="C15" i="4"/>
  <c r="C14" i="4" s="1"/>
  <c r="C13" i="4" s="1"/>
  <c r="C24" i="3"/>
  <c r="G24" i="3"/>
  <c r="F24" i="3"/>
  <c r="F40" i="3" s="1"/>
  <c r="F20" i="1" s="1"/>
  <c r="F19" i="1" s="1"/>
  <c r="F18" i="1" s="1"/>
  <c r="F17" i="1" s="1"/>
  <c r="D28" i="3"/>
  <c r="E28" i="3"/>
  <c r="D24" i="3"/>
  <c r="E24" i="3"/>
  <c r="D22" i="3"/>
  <c r="E22" i="3"/>
  <c r="F22" i="3"/>
  <c r="G22" i="3"/>
  <c r="C38" i="3"/>
  <c r="C22" i="3"/>
  <c r="C28" i="3"/>
  <c r="C20" i="4"/>
  <c r="C19" i="4" s="1"/>
  <c r="E40" i="3"/>
  <c r="E20" i="1" s="1"/>
  <c r="E19" i="1" s="1"/>
  <c r="E18" i="1" s="1"/>
  <c r="E17" i="1" s="1"/>
  <c r="D40" i="3"/>
  <c r="D20" i="1"/>
  <c r="D19" i="1" s="1"/>
  <c r="D18" i="1" s="1"/>
  <c r="D17" i="1" s="1"/>
  <c r="D44" i="4"/>
  <c r="E30" i="4"/>
  <c r="E29" i="4" s="1"/>
  <c r="D30" i="4"/>
  <c r="D29" i="4" s="1"/>
  <c r="E20" i="4"/>
  <c r="E19" i="4" s="1"/>
  <c r="P9" i="9" l="1"/>
  <c r="P126" i="9"/>
  <c r="S97" i="8"/>
  <c r="P37" i="8"/>
  <c r="P97" i="8" s="1"/>
  <c r="T97" i="8"/>
  <c r="E12" i="4"/>
  <c r="E11" i="4" s="1"/>
  <c r="D56" i="4"/>
  <c r="D55" i="4" s="1"/>
  <c r="D11" i="4" s="1"/>
  <c r="C12" i="4"/>
  <c r="C11" i="4" s="1"/>
  <c r="C16" i="1" s="1"/>
  <c r="C15" i="1" s="1"/>
  <c r="C14" i="1" s="1"/>
  <c r="C13" i="1" s="1"/>
  <c r="C12" i="1" s="1"/>
  <c r="C11" i="1" s="1"/>
  <c r="D16" i="1" l="1"/>
  <c r="D15" i="1" s="1"/>
  <c r="D14" i="1" s="1"/>
  <c r="D13" i="1" s="1"/>
  <c r="D12" i="1" s="1"/>
  <c r="D11" i="1" s="1"/>
  <c r="F16" i="1"/>
  <c r="F15" i="1" s="1"/>
  <c r="F14" i="1" s="1"/>
  <c r="F13" i="1" s="1"/>
  <c r="F12" i="1" s="1"/>
  <c r="F11" i="1" s="1"/>
  <c r="G16" i="1"/>
  <c r="G15" i="1" s="1"/>
  <c r="G14" i="1" s="1"/>
  <c r="G13" i="1" s="1"/>
  <c r="G12" i="1" s="1"/>
  <c r="G11" i="1" s="1"/>
  <c r="E16" i="1"/>
  <c r="E15" i="1" s="1"/>
  <c r="E14" i="1" s="1"/>
  <c r="E13" i="1" s="1"/>
  <c r="E12" i="1" s="1"/>
  <c r="E11" i="1" s="1"/>
</calcChain>
</file>

<file path=xl/sharedStrings.xml><?xml version="1.0" encoding="utf-8"?>
<sst xmlns="http://schemas.openxmlformats.org/spreadsheetml/2006/main" count="898" uniqueCount="485">
  <si>
    <t>Приложение 1</t>
  </si>
  <si>
    <t>к решению совета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</si>
  <si>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</si>
  <si>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</si>
  <si>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</si>
  <si>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</si>
  <si>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</si>
  <si>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</si>
  <si>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</si>
  <si>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</si>
  <si>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</si>
  <si>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</si>
  <si>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</si>
  <si>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</si>
  <si>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</si>
  <si>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</si>
  <si>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</si>
  <si>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</si>
  <si>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</si>
  <si>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</si>
  <si>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</si>
  <si>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</si>
  <si>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</si>
  <si>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</si>
  <si>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</si>
  <si>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</si>
  <si>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</si>
  <si>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</si>
  <si>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</si>
  <si>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</si>
  <si>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</si>
  <si>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</si>
  <si>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</si>
  <si>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</si>
  <si>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</si>
  <si>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</si>
  <si>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</si>
  <si>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</si>
  <si>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</si>
  <si>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</si>
  <si>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0100</t>
  </si>
  <si>
    <t>Общегосударственные вопросы</t>
  </si>
  <si>
    <t>0102</t>
  </si>
  <si>
    <t>0104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</si>
  <si>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</si>
  <si>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</si>
  <si>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</si>
  <si>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</si>
  <si>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</si>
  <si>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</si>
  <si>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</si>
  <si>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</si>
  <si>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</si>
  <si>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</si>
  <si>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</si>
  <si>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</si>
  <si>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</si>
  <si>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</si>
  <si>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</si>
  <si>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</si>
  <si>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</si>
  <si>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</si>
  <si>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</si>
  <si>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</si>
  <si>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Итого расходов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</si>
  <si>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</si>
  <si>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</si>
  <si>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</si>
  <si>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</si>
  <si>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</si>
  <si>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</si>
  <si>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2015 год</t>
  </si>
  <si>
    <t>0304</t>
  </si>
  <si>
    <t>Органы юстиции</t>
  </si>
  <si>
    <t>0409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</si>
  <si>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</si>
  <si>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</si>
  <si>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</si>
  <si>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2016 год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</si>
  <si>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</si>
  <si>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</si>
  <si>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2015 год </t>
  </si>
  <si>
    <t xml:space="preserve">2016 год </t>
  </si>
  <si>
    <t xml:space="preserve">2017 год </t>
  </si>
  <si>
    <t>Дотации бюджетам на поддержку мер по обеспечению сбалансированности бюджетов</t>
  </si>
  <si>
    <t>Налог, взимаемый в связи с применением упрощенной системы налогообложения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</si>
  <si>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</si>
  <si>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</si>
  <si>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</si>
  <si>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 xml:space="preserve">депутатов  Новочеркасского сельсовета </t>
  </si>
  <si>
    <t xml:space="preserve">депутатов Новочеркасского сельсовета 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</si>
  <si>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</si>
  <si>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</si>
  <si>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</si>
  <si>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</si>
  <si>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</si>
  <si>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</si>
  <si>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</si>
  <si>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</si>
  <si>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</si>
  <si>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</si>
  <si>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</si>
  <si>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</si>
  <si>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</si>
  <si>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</si>
  <si>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</si>
  <si>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Дорожное хозяйство (дорожные фонды)</t>
  </si>
  <si>
    <t xml:space="preserve">Культура, кинематография </t>
  </si>
  <si>
    <t>к решению Совета депутатов</t>
  </si>
  <si>
    <t>Наименование показателя</t>
  </si>
  <si>
    <t>Код дохода по бюджетной классификации</t>
  </si>
  <si>
    <t>1</t>
  </si>
  <si>
    <t>3</t>
  </si>
  <si>
    <t>4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</si>
  <si>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</si>
  <si>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</si>
  <si>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</si>
  <si>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</si>
  <si>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</si>
  <si>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</si>
  <si>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</si>
  <si>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</si>
  <si>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</si>
  <si>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</si>
  <si>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</si>
  <si>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000 10302230010000110</t>
  </si>
  <si>
    <t>000 10302240010000110</t>
  </si>
  <si>
    <t>000 10302250010000110</t>
  </si>
  <si>
    <t>000 10302260010000110</t>
  </si>
  <si>
    <t>000 10500000000000000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</si>
  <si>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</si>
  <si>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</si>
  <si>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</si>
  <si>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</si>
  <si>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000 10501011011000110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</si>
  <si>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</si>
  <si>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</si>
  <si>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</si>
  <si>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000 10501021011000110</t>
  </si>
  <si>
    <t>000 10503000010000110</t>
  </si>
  <si>
    <t>000 10503010010000110</t>
  </si>
  <si>
    <t xml:space="preserve">Единый сельскохозяйственный налог </t>
  </si>
  <si>
    <t>000 10503010011000110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</si>
  <si>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</si>
  <si>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</si>
  <si>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</si>
  <si>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</si>
  <si>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</si>
  <si>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</si>
  <si>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</si>
  <si>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</si>
  <si>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</si>
  <si>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</si>
  <si>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</si>
  <si>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</si>
  <si>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</si>
  <si>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</si>
  <si>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</si>
  <si>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</si>
  <si>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000 11100000000000000</t>
  </si>
  <si>
    <t>000 11105000000000120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</si>
  <si>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</si>
  <si>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</si>
  <si>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</si>
  <si>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000 20000000000000000</t>
  </si>
  <si>
    <t>000 20200000000000000</t>
  </si>
  <si>
    <t>Субвенции бюджетам бюджетной системы Российской Федерации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</si>
  <si>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</si>
  <si>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</si>
  <si>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Новочеркасского сельсовета</t>
  </si>
  <si>
    <t>Приложение №  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</si>
  <si>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</si>
  <si>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</si>
  <si>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Дотации бюджетам сельских поселений на поддержку мер по обеспечению сбалансированности бюджетов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</si>
  <si>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</si>
  <si>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</si>
  <si>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</si>
  <si>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</si>
  <si>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</si>
  <si>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232 20400000000000000</t>
  </si>
  <si>
    <t>232 20700000000000000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</si>
  <si>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</si>
  <si>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</si>
  <si>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</si>
  <si>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232  20705030100000150</t>
  </si>
  <si>
    <t>232  20705000100000150</t>
  </si>
  <si>
    <t>232  20405099100000150</t>
  </si>
  <si>
    <t>232  20405000100000150</t>
  </si>
  <si>
    <t>232  20229999100000150</t>
  </si>
  <si>
    <t>232  20229999000000150</t>
  </si>
  <si>
    <t>000 20210000000000150</t>
  </si>
  <si>
    <t>232  20230000000000150</t>
  </si>
  <si>
    <t>232  20235930000000150</t>
  </si>
  <si>
    <t>232  20235930100000150</t>
  </si>
  <si>
    <t>232  20235118000000150</t>
  </si>
  <si>
    <t>232  20235118100000150</t>
  </si>
  <si>
    <t>232 20215002100000150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</si>
  <si>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</si>
  <si>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100  10302261010000110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</si>
  <si>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</si>
  <si>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100  10302251010000110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</si>
  <si>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</si>
  <si>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100  10302241010000110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</si>
  <si>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</si>
  <si>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100  10302231010000110</t>
  </si>
  <si>
    <t>Субсидии бюджетам на софинансирование капитальных вложений в объекты муниципальной собственности</t>
  </si>
  <si>
    <t>Субсидии бюджетам сельских поселений на софинансирование капитальных вложений в объекты муниципальной собственности</t>
  </si>
  <si>
    <t>232  20220077100000150</t>
  </si>
  <si>
    <t>232  20220077000000150</t>
  </si>
  <si>
    <t>232 20220000000000150</t>
  </si>
  <si>
    <t>0107</t>
  </si>
  <si>
    <t>Обеспечение проведения выборов и референдумов</t>
  </si>
  <si>
    <t>232 20220216000000150</t>
  </si>
  <si>
    <t>232 20220216100000150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</si>
  <si>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</si>
  <si>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</si>
  <si>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Дотации бюджетам сельских поселений на выравнивание бюджетной обеспеченности из бюджетов муниципальных районов</t>
  </si>
  <si>
    <t>232  20216001100000150</t>
  </si>
  <si>
    <t>000 20216001000000150</t>
  </si>
  <si>
    <t>Субсидии бюджетам на поддержку отрасли культуры</t>
  </si>
  <si>
    <t>Субсидии бюджетам сельских поселений на поддержку отрасли культуры</t>
  </si>
  <si>
    <t>232 20225519100000150</t>
  </si>
  <si>
    <t>232 20225519000000150</t>
  </si>
  <si>
    <t>000  20215002000000150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</si>
  <si>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</si>
  <si>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</si>
  <si>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</si>
  <si>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</si>
  <si>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</si>
  <si>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</si>
  <si>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</si>
  <si>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</si>
  <si>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</si>
  <si>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КГС 20227576100000150</t>
  </si>
  <si>
    <t xml:space="preserve">на 2021 год и плановый период 2022-2023 г.г. </t>
  </si>
  <si>
    <t>Распределение бюджетных ассигнований местного бюджета  на 2021 год и плановый период 2022-2023 г.г.</t>
  </si>
  <si>
    <t>Поступление доходов в бюджет Новочеркасский сельсовет по кодам видов доходов, подвидов доходов на 2021 год и на плановый период 2022- 2023 годов</t>
  </si>
  <si>
    <t>Код источника финансирования по КИВФ,КИВнФ</t>
  </si>
  <si>
    <t xml:space="preserve">№  16  от 26.11.2020 года </t>
  </si>
  <si>
    <t xml:space="preserve">к решению Совета депутатов </t>
  </si>
  <si>
    <r>
      <t>№  16 от 26.11.2020 года</t>
    </r>
    <r>
      <rPr>
        <b/>
        <sz val="14"/>
        <rFont val="Times New Roman"/>
        <family val="1"/>
        <charset val="204"/>
      </rPr>
      <t xml:space="preserve"> </t>
    </r>
  </si>
  <si>
    <t>Перечень главных распорядителей средств местного бюджета на 2021 год и плановый период 2022-2023 г.г.</t>
  </si>
  <si>
    <t>№ п/п</t>
  </si>
  <si>
    <t>КВСР</t>
  </si>
  <si>
    <t>Наименование</t>
  </si>
  <si>
    <t>1.</t>
  </si>
  <si>
    <t>Администрация  муниципального образования Новочеркасский сельсовет Саракташского района Оренбургской области</t>
  </si>
  <si>
    <t xml:space="preserve">муниципального образования </t>
  </si>
  <si>
    <t>Приложение 2</t>
  </si>
  <si>
    <t xml:space="preserve">Новочеркасский сельсовет   </t>
  </si>
  <si>
    <t>Перечень главных администраторов (администраторов) доходов</t>
  </si>
  <si>
    <t xml:space="preserve"> местного бюджета на 2021 год и плановый период 2022-2023 г.г.</t>
  </si>
  <si>
    <t>Код</t>
  </si>
  <si>
    <t>0 00 00000 00 0000 000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</si>
  <si>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</si>
  <si>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</si>
  <si>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</si>
  <si>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</si>
  <si>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</si>
  <si>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</si>
  <si>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</si>
  <si>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</si>
  <si>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</si>
  <si>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</si>
  <si>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</si>
  <si>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</si>
  <si>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</si>
  <si>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</si>
  <si>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</si>
  <si>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</si>
  <si>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</si>
  <si>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</si>
  <si>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</si>
  <si>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</si>
  <si>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</si>
  <si>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</si>
  <si>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</si>
  <si>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</si>
  <si>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117 05050 10 0000 180</t>
  </si>
  <si>
    <t>Прочие неналоговые доходы бюджетов поселений</t>
  </si>
  <si>
    <t>202 15001 10 0000 150</t>
  </si>
  <si>
    <t>Дотации бюджетам поселений на выравнивание бюджетной обеспеченности</t>
  </si>
  <si>
    <t>202 15002 10 0000 150</t>
  </si>
  <si>
    <t>Дотации бюджетам поселений на поддержку мер по обеспечению сбалансированности бюджетов</t>
  </si>
  <si>
    <t>202 29999 10 9000 150</t>
  </si>
  <si>
    <t>Субсидии бюджетам сельских поселений на реализацию проектов развития общественной инфраструктуры, основанных на местных инициативах</t>
  </si>
  <si>
    <t>202 35930 10 0000 150</t>
  </si>
  <si>
    <t>Субвенции бюджетам поселений на государственную регистрацию актов гражданского состояния</t>
  </si>
  <si>
    <t>202 35118 10 0000 150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</si>
  <si>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</si>
  <si>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202 25555 10 0000 150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</si>
  <si>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</si>
  <si>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204 05099 10 9000 150</t>
  </si>
  <si>
    <t>Безвозмездные поступления от негосударственных организаций в бюджеты сельских поселений на реализацию проектов развития сельских поселений, основанных на местных инициативах</t>
  </si>
  <si>
    <t>207 05030 10 0000 180</t>
  </si>
  <si>
    <t>Прочие безвозмездные поступления, передаваемые в бюджеты поселений</t>
  </si>
  <si>
    <t>207 05030 10 9000 150</t>
  </si>
  <si>
    <t>Безвозмездные поступления в бюджеты сельских поселений на реализацию проектов развития сельских поселений, основанных на местных инициативах</t>
  </si>
  <si>
    <t>202 49999 10 0000 150</t>
  </si>
  <si>
    <t>Прочие межбюджетные трансферты, передаваемые бюджетам сельских поселений</t>
  </si>
  <si>
    <t>Приложение 3</t>
  </si>
  <si>
    <t>№  16  от 26.11.2020 года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</si>
  <si>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</si>
  <si>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</si>
  <si>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</si>
  <si>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</si>
  <si>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</si>
  <si>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</si>
  <si>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</si>
  <si>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</si>
  <si>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</si>
  <si>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</si>
  <si>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</si>
  <si>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</si>
  <si>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</si>
  <si>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</si>
  <si>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</si>
  <si>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</si>
  <si>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</si>
  <si>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</si>
  <si>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</si>
  <si>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>Приложение 4</t>
  </si>
  <si>
    <t>Перечень главных администраторов источников финансирования дефицита бюджета</t>
  </si>
  <si>
    <t>муниципального образования Новочеркасский сельсовет Саракташского района Оренбургской области</t>
  </si>
  <si>
    <t/>
  </si>
  <si>
    <t>ИТОГО ПО РАЗДЕЛАМ РАСХОДОВ</t>
  </si>
  <si>
    <t>Иные закупки товаров, работ и услуг для государственных (муниципальных) нужд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</si>
  <si>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</si>
  <si>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</si>
  <si>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</si>
  <si>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Физическая культура</t>
  </si>
  <si>
    <t>ФИЗИЧЕСКАЯ КУЛЬТУРА И СПОРТ</t>
  </si>
  <si>
    <t>627А155190</t>
  </si>
  <si>
    <t>Государственная поддержка отрасли культуры</t>
  </si>
  <si>
    <t>Иные межбюджетные трансферты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</si>
  <si>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</si>
  <si>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240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</si>
  <si>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</si>
  <si>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"Развитие культуры на территории муниципального образования Новочеркасский сельсовет"</t>
  </si>
  <si>
    <t>КУЛЬТУРА, КИНЕМАТОГРАФИЯ</t>
  </si>
  <si>
    <t>62Б00L5760</t>
  </si>
  <si>
    <t>Обеспечение комплексного развития сельских территорий</t>
  </si>
  <si>
    <t>62Б0000000</t>
  </si>
  <si>
    <t>Подпрограмма ""Комплексное освоение сельских территорий"</t>
  </si>
  <si>
    <t>626П5S0990</t>
  </si>
  <si>
    <t>Реализация проектов развития общественной инфраструктуры, основанных на местных инициативах</t>
  </si>
  <si>
    <t>Финансовое обеспечение мероприятий по благоустройству территорий муниципального образования поселения</t>
  </si>
  <si>
    <t>Подпрограмма "Благоустройство территории муниципального образования Новочеркасский сельсовет"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</si>
  <si>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</si>
  <si>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Непрограммное направление расходов (непрограммные мероприятия)</t>
  </si>
  <si>
    <t>ЖИЛИЩНО-КОММУНАЛЬНОЕ ХОЗЯЙСТВО</t>
  </si>
  <si>
    <t>62А00S0010</t>
  </si>
  <si>
    <t>Бюджетные инвестиции</t>
  </si>
  <si>
    <t>Капитальные вложения в объекты муниципальной собственности</t>
  </si>
  <si>
    <t>62А0000000</t>
  </si>
  <si>
    <t xml:space="preserve">Подпрограмма «Развитие системы градорегулирования в муниципальном образовании Новочеркасский сельсовет Саракташского района Оренбургской области»
</t>
  </si>
  <si>
    <t>62500S0410</t>
  </si>
  <si>
    <t>Софинансирование расходов по капитальному ремонту и ремонту автомобильных дорог общего пользования населенных пунктов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</si>
  <si>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</si>
  <si>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"Развитие дорожного хозяйства на территории муниципального образования Новочеркасский сельсовет"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</si>
  <si>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</si>
  <si>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</si>
  <si>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</si>
  <si>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</si>
  <si>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</si>
  <si>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пожарной безопасности на территории муниципального образования Новочеркасский сельсовет"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</si>
  <si>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</si>
  <si>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Подпрограмма "Обеспечение осуществления части, переданных органами власти другого уровня, полномочий"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</si>
  <si>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</si>
  <si>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</si>
  <si>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</si>
  <si>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</si>
  <si>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</si>
  <si>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Специальные расходы</t>
  </si>
  <si>
    <t>Проведение выборов в представительные органы муниципального образования</t>
  </si>
  <si>
    <t>Межбюджетные трансферты на осуществление части переданных в район полномочий по внешнему муниципальному контролю</t>
  </si>
  <si>
    <t>Подпрогамма "Осуществление деятельности аппарата управления администрации муниципального образования Новочеркасский сельсовет"</t>
  </si>
  <si>
    <t>850</t>
  </si>
  <si>
    <t>Уплата налогов, сборов и иных платежей</t>
  </si>
  <si>
    <t>540</t>
  </si>
  <si>
    <t>Аппарат администрации муниципального образования</t>
  </si>
  <si>
    <t>Глава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</si>
  <si>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</si>
  <si>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</si>
  <si>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</si>
  <si>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</si>
  <si>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</si>
  <si>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</si>
  <si>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</si>
  <si>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</si>
  <si>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</si>
  <si>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</si>
  <si>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Рапределение бюджетных ассигнований из местного бюджета на 2021 год и плановый период 2022-2023 г.г. по разделам и подразделам, целевым статьям и видам расходов классификации расходов  бюджета</t>
  </si>
  <si>
    <t xml:space="preserve">Новочеркасского сельсовета  № 16 от 26.11.2020 года </t>
  </si>
  <si>
    <t xml:space="preserve">к решению совета депутатов </t>
  </si>
  <si>
    <t>Приложение № 7</t>
  </si>
  <si>
    <t>ИТОГО РАСХОДОВ</t>
  </si>
  <si>
    <t>Прочая закупка товаров, работ и услуг для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</si>
  <si>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</si>
  <si>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</si>
  <si>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 xml:space="preserve">Закупка энергетических ресурсов </t>
  </si>
  <si>
    <t>Бюджетные инвестиции в объекты капитального строительства государственной (муниципальной) собственности</t>
  </si>
  <si>
    <t>Подпрограмма «Развитие системы градорегулирования в муниципальном образовании Новочеркасский сельсовет Саракташского района Оренбургской области»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</si>
  <si>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</si>
  <si>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</si>
  <si>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2018-2021 годы"</t>
  </si>
  <si>
    <t>Уплата иных платежей</t>
  </si>
  <si>
    <t>Уплата налога на имущество организаций и земельного налога</t>
  </si>
  <si>
    <t>Расходы бюджета - ВСЕГО В том числе:</t>
  </si>
  <si>
    <t>Ведомственная структура расходов местного бюджета на 2021 год и плановый период 2022-2023 г.г.</t>
  </si>
  <si>
    <t xml:space="preserve">Новочеркасского сельсовета №  16     от 26.11.2020 года </t>
  </si>
  <si>
    <t>Приложение № 8</t>
  </si>
  <si>
    <t>ВР</t>
  </si>
  <si>
    <t>ПР</t>
  </si>
  <si>
    <t>РЗ</t>
  </si>
  <si>
    <t>ЦСР</t>
  </si>
  <si>
    <t>РАСПРЕДЕЛЕНИЕ БЮДЖЕТНЫХ АССИГНОВАНИЙ МЕСТНОГО БЮДЖЕТА ПО ЦЕЛЕВЫМ СТАТЬЯМ, МУНИЦИПАЛЬНЫМ ПРОГРАММАМ НОВОЧЕРКАССКОГО СЕЛЬСОВЕТА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</si>
  <si>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Приложение № 9</t>
  </si>
  <si>
    <t>Итого</t>
  </si>
  <si>
    <t>2023 год</t>
  </si>
  <si>
    <t>2022 год</t>
  </si>
  <si>
    <t>2021 год</t>
  </si>
  <si>
    <t>КОСГУ</t>
  </si>
  <si>
    <t>Вид расходов</t>
  </si>
  <si>
    <t>Целевая статья</t>
  </si>
  <si>
    <t>Объем ассигнований на исполнение публичных нормативных обязательств</t>
  </si>
  <si>
    <t>Код бюджетной классификации</t>
  </si>
  <si>
    <t>Наименование публичного обязательства</t>
  </si>
  <si>
    <t>(тыс.руб.)</t>
  </si>
  <si>
    <t>Объем бюджетных ассигнований на исполнение публичных нормативных обязательств, предусмотренных местным бюджетом муниципального образования Новочеркасский сельсовет на 2021 год и на плановый период 2022 и 2023 годов</t>
  </si>
  <si>
    <t>от 26.11.2020 года № 16</t>
  </si>
  <si>
    <t>Приложение № 10</t>
  </si>
  <si>
    <t>Приложение № 12</t>
  </si>
  <si>
    <t>Распределение межбюджетных трансфертов, передаваемых бюджету Новочеркасского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</si>
  <si>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Таблица 1</t>
  </si>
  <si>
    <t>Распределение межбюджетных трансфертов, передаваемых бюджету  Новочеркасского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по ____________________________________ на 2021 год и на плановый период 2022, 2023 годов</t>
  </si>
  <si>
    <t>Наименование района</t>
  </si>
  <si>
    <t>ИТОГО</t>
  </si>
  <si>
    <t>Расходы на оплату коммунальных услуг учреждений, включая автономные и бюджетные учреждения (тыс. рублей)</t>
  </si>
  <si>
    <t>работники учреждений и организаций</t>
  </si>
  <si>
    <t>иные работники ОМСУ</t>
  </si>
  <si>
    <t>муниципальные служащие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</si>
  <si>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</si>
  <si>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2.5</t>
  </si>
  <si>
    <t>работники учреждений, не вошедшие в категории, поименованные в указах Президента Российской Федерации от 07.05.2012</t>
  </si>
  <si>
    <t>2.4</t>
  </si>
  <si>
    <t>в сфере физической культуры и спорта</t>
  </si>
  <si>
    <t>в сфере образования</t>
  </si>
  <si>
    <t>в сфере культуры</t>
  </si>
  <si>
    <t>итого работников дополнительного образования</t>
  </si>
  <si>
    <t>2.3.2</t>
  </si>
  <si>
    <t>в сфере архивов</t>
  </si>
  <si>
    <t>итого работников учреждений культуры</t>
  </si>
  <si>
    <t>2.3.1</t>
  </si>
  <si>
    <t>работники бюджетной сферы, поименованные в указах Президента Российской Федерации от 07.05.2012</t>
  </si>
  <si>
    <t>2.3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</si>
  <si>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</si>
  <si>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2.2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</si>
  <si>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</si>
  <si>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2.1</t>
  </si>
  <si>
    <t>Численность, в т.ч.:</t>
  </si>
  <si>
    <t>2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</si>
  <si>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</si>
  <si>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1.5</t>
  </si>
  <si>
    <t>1.4</t>
  </si>
  <si>
    <t>1.3.2</t>
  </si>
  <si>
    <t>1.3.1</t>
  </si>
  <si>
    <t>работники бюджетной сферы, поименованные в указах Президента Российской Федерации от 07.05.2012, в том числе:</t>
  </si>
  <si>
    <t>1.3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</si>
  <si>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</si>
  <si>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1.2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</si>
  <si>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</si>
  <si>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1.1</t>
  </si>
  <si>
    <t>Расходы на оплату труда с начислениями (тыс. рублей), в том числе:</t>
  </si>
  <si>
    <t xml:space="preserve">2021 год 
</t>
  </si>
  <si>
    <t>№ 
п/п</t>
  </si>
  <si>
    <t xml:space="preserve">Основные параметры первоочередных расходов бюджета на 2021 год </t>
  </si>
  <si>
    <t>Приложение 14</t>
  </si>
  <si>
    <t xml:space="preserve">к решению Совет депутатов </t>
  </si>
  <si>
    <t>от 26.11.2020  № 16</t>
  </si>
  <si>
    <t>Распределение бюджетных ассигнований на реализацию приоритетных проектов  Новочеркасского сельсовета на 2021 год</t>
  </si>
  <si>
    <t>(рублей)</t>
  </si>
  <si>
    <t xml:space="preserve"> год</t>
  </si>
  <si>
    <t> 1</t>
  </si>
  <si>
    <t>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</si>
</sst>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₽_-;\-* #,##0.00\ _₽_-;_-* &quot;-&quot;??\ _₽_-;_-@_-"/>
    <numFmt numFmtId="164" formatCode="#,##0.0"/>
    <numFmt numFmtId="165" formatCode="&quot;&quot;###,##0.00"/>
    <numFmt numFmtId="166" formatCode="&quot;&quot;#000"/>
    <numFmt numFmtId="167" formatCode="0.00;[Red]0.00"/>
    <numFmt numFmtId="172" formatCode="0000000000"/>
    <numFmt numFmtId="173" formatCode="000"/>
    <numFmt numFmtId="174" formatCode="00"/>
    <numFmt numFmtId="175" formatCode="0000"/>
    <numFmt numFmtId="176" formatCode="0000000"/>
    <numFmt numFmtId="177" formatCode="#,##0.00;[Red]\-#,##0.00;0.00"/>
    <numFmt numFmtId="178" formatCode="0;[Red]0"/>
    <numFmt numFmtId="179" formatCode="#,##0.00_ ;[Red]\-#,##0.00\ "/>
    <numFmt numFmtId="180" formatCode="_-* #,##0.00_р_._-;\-* #,##0.00_р_._-;_-* &quot;-&quot;??_р_._-;_-@_-"/>
    <numFmt numFmtId="181" formatCode="_-* #,##0_р_._-;\-* #,##0_р_._-;_-* &quot;-&quot;??_р_._-;_-@_-"/>
    <numFmt numFmtId="182" formatCode="_-* #,##0.0_р_._-;\-* #,##0.0_р_._-;_-* &quot;-&quot;??_р_._-;_-@_-"/>
  </numFmts>
  <fonts count="5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8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 Unicode MS"/>
      <family val="2"/>
      <charset val="204"/>
    </font>
    <font>
      <sz val="8"/>
      <color theme="1"/>
      <name val="Arial Unicode MS"/>
      <family val="2"/>
      <charset val="204"/>
    </font>
    <font>
      <sz val="9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9"/>
      <color theme="1"/>
      <name val="Arial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name val="Calibri"/>
      <family val="2"/>
      <charset val="204"/>
    </font>
    <font>
      <sz val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9" fillId="0" borderId="0"/>
    <xf numFmtId="0" fontId="9" fillId="0" borderId="0"/>
    <xf numFmtId="43" fontId="19" fillId="0" borderId="0" applyFont="0" applyFill="0" applyBorder="0" applyAlignment="0" applyProtection="0"/>
    <xf numFmtId="0" fontId="1" fillId="0" borderId="0"/>
    <xf numFmtId="0" fontId="50" fillId="0" borderId="0"/>
    <xf numFmtId="180" fontId="50" fillId="0" borderId="0" applyFont="0" applyFill="0" applyBorder="0" applyAlignment="0" applyProtection="0"/>
  </cellStyleXfs>
  <cellXfs count="59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/>
    </xf>
    <xf numFmtId="49" fontId="8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2" fillId="0" borderId="1" xfId="0" applyFont="1" applyFill="1" applyBorder="1" applyAlignment="1">
      <alignment horizontal="justify" vertical="center" wrapText="1"/>
    </xf>
    <xf numFmtId="0" fontId="11" fillId="0" borderId="0" xfId="0" applyFont="1"/>
    <xf numFmtId="164" fontId="2" fillId="0" borderId="1" xfId="0" applyNumberFormat="1" applyFont="1" applyFill="1" applyBorder="1" applyAlignment="1">
      <alignment horizontal="justify" vertical="top" wrapText="1"/>
    </xf>
    <xf numFmtId="49" fontId="8" fillId="0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3" fillId="0" borderId="1" xfId="0" applyFont="1" applyBorder="1"/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center" wrapText="1"/>
    </xf>
    <xf numFmtId="165" fontId="13" fillId="0" borderId="9" xfId="0" applyNumberFormat="1" applyFont="1" applyFill="1" applyBorder="1" applyAlignment="1">
      <alignment horizontal="right" wrapText="1"/>
    </xf>
    <xf numFmtId="165" fontId="13" fillId="0" borderId="10" xfId="0" applyNumberFormat="1" applyFont="1" applyFill="1" applyBorder="1" applyAlignment="1">
      <alignment horizontal="right" wrapText="1"/>
    </xf>
    <xf numFmtId="0" fontId="13" fillId="0" borderId="11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wrapText="1"/>
    </xf>
    <xf numFmtId="167" fontId="15" fillId="0" borderId="1" xfId="0" applyNumberFormat="1" applyFont="1" applyBorder="1"/>
    <xf numFmtId="165" fontId="13" fillId="0" borderId="14" xfId="0" applyNumberFormat="1" applyFont="1" applyFill="1" applyBorder="1" applyAlignment="1">
      <alignment horizontal="right" wrapText="1"/>
    </xf>
    <xf numFmtId="165" fontId="13" fillId="0" borderId="1" xfId="0" applyNumberFormat="1" applyFont="1" applyBorder="1" applyAlignment="1">
      <alignment horizontal="right" wrapText="1"/>
    </xf>
    <xf numFmtId="165" fontId="13" fillId="0" borderId="1" xfId="0" applyNumberFormat="1" applyFont="1" applyFill="1" applyBorder="1" applyAlignment="1">
      <alignment horizontal="right" wrapText="1"/>
    </xf>
    <xf numFmtId="0" fontId="13" fillId="0" borderId="1" xfId="0" applyFont="1" applyBorder="1" applyAlignment="1">
      <alignment horizontal="center" wrapText="1"/>
    </xf>
    <xf numFmtId="49" fontId="13" fillId="0" borderId="15" xfId="0" applyNumberFormat="1" applyFont="1" applyBorder="1" applyAlignment="1">
      <alignment horizontal="center" wrapText="1"/>
    </xf>
    <xf numFmtId="0" fontId="13" fillId="0" borderId="12" xfId="0" applyFont="1" applyFill="1" applyBorder="1" applyAlignment="1">
      <alignment horizontal="left" vertical="top" wrapText="1"/>
    </xf>
    <xf numFmtId="166" fontId="13" fillId="0" borderId="16" xfId="0" applyNumberFormat="1" applyFont="1" applyFill="1" applyBorder="1" applyAlignment="1">
      <alignment horizontal="center" wrapText="1"/>
    </xf>
    <xf numFmtId="49" fontId="13" fillId="0" borderId="12" xfId="0" applyNumberFormat="1" applyFont="1" applyFill="1" applyBorder="1" applyAlignment="1">
      <alignment horizontal="center" wrapText="1"/>
    </xf>
    <xf numFmtId="165" fontId="13" fillId="0" borderId="12" xfId="0" applyNumberFormat="1" applyFont="1" applyFill="1" applyBorder="1" applyAlignment="1">
      <alignment horizontal="right" wrapText="1"/>
    </xf>
    <xf numFmtId="0" fontId="13" fillId="0" borderId="17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horizontal="center" wrapText="1"/>
    </xf>
    <xf numFmtId="165" fontId="13" fillId="0" borderId="20" xfId="0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center" wrapText="1"/>
    </xf>
    <xf numFmtId="165" fontId="13" fillId="0" borderId="20" xfId="0" applyNumberFormat="1" applyFont="1" applyBorder="1" applyAlignment="1">
      <alignment horizontal="right" wrapText="1"/>
    </xf>
    <xf numFmtId="167" fontId="3" fillId="0" borderId="1" xfId="0" applyNumberFormat="1" applyFont="1" applyBorder="1"/>
    <xf numFmtId="167" fontId="2" fillId="0" borderId="1" xfId="0" applyNumberFormat="1" applyFont="1" applyBorder="1"/>
    <xf numFmtId="167" fontId="3" fillId="0" borderId="1" xfId="0" applyNumberFormat="1" applyFont="1" applyFill="1" applyBorder="1"/>
    <xf numFmtId="167" fontId="2" fillId="0" borderId="1" xfId="0" applyNumberFormat="1" applyFont="1" applyFill="1" applyBorder="1"/>
    <xf numFmtId="167" fontId="2" fillId="2" borderId="1" xfId="0" applyNumberFormat="1" applyFont="1" applyFill="1" applyBorder="1"/>
    <xf numFmtId="167" fontId="3" fillId="2" borderId="1" xfId="0" applyNumberFormat="1" applyFont="1" applyFill="1" applyBorder="1"/>
    <xf numFmtId="0" fontId="13" fillId="0" borderId="9" xfId="0" applyFont="1" applyFill="1" applyBorder="1" applyAlignment="1">
      <alignment horizontal="left" vertical="top" wrapText="1"/>
    </xf>
    <xf numFmtId="49" fontId="13" fillId="0" borderId="9" xfId="0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49" fontId="13" fillId="0" borderId="15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0" fontId="2" fillId="2" borderId="0" xfId="0" applyFont="1" applyFill="1" applyAlignment="1"/>
    <xf numFmtId="0" fontId="0" fillId="2" borderId="0" xfId="0" applyFill="1"/>
    <xf numFmtId="165" fontId="13" fillId="0" borderId="21" xfId="0" applyNumberFormat="1" applyFont="1" applyFill="1" applyBorder="1" applyAlignment="1">
      <alignment horizontal="right" wrapText="1"/>
    </xf>
    <xf numFmtId="0" fontId="13" fillId="0" borderId="6" xfId="0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/>
    </xf>
    <xf numFmtId="0" fontId="14" fillId="0" borderId="0" xfId="0" applyFont="1" applyFill="1" applyAlignment="1">
      <alignment horizontal="center" vertical="distributed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justify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9" fillId="0" borderId="0" xfId="1"/>
    <xf numFmtId="167" fontId="9" fillId="0" borderId="0" xfId="1" applyNumberFormat="1"/>
    <xf numFmtId="0" fontId="9" fillId="0" borderId="0" xfId="1" applyAlignment="1">
      <alignment horizontal="right"/>
    </xf>
    <xf numFmtId="0" fontId="9" fillId="0" borderId="0" xfId="1" applyFill="1" applyAlignment="1">
      <alignment horizontal="right"/>
    </xf>
    <xf numFmtId="0" fontId="9" fillId="0" borderId="0" xfId="1" applyAlignment="1">
      <alignment horizontal="justify" vertical="justify"/>
    </xf>
    <xf numFmtId="0" fontId="9" fillId="0" borderId="0" xfId="1" applyProtection="1">
      <protection hidden="1"/>
    </xf>
    <xf numFmtId="167" fontId="9" fillId="0" borderId="0" xfId="1" applyNumberFormat="1" applyProtection="1">
      <protection hidden="1"/>
    </xf>
    <xf numFmtId="0" fontId="15" fillId="0" borderId="0" xfId="1" applyFont="1" applyAlignment="1" applyProtection="1">
      <alignment vertical="top"/>
      <protection hidden="1"/>
    </xf>
    <xf numFmtId="0" fontId="9" fillId="0" borderId="0" xfId="1" applyAlignment="1" applyProtection="1">
      <alignment horizontal="right"/>
      <protection hidden="1"/>
    </xf>
    <xf numFmtId="0" fontId="9" fillId="0" borderId="0" xfId="1" applyFill="1" applyAlignment="1" applyProtection="1">
      <alignment horizontal="right"/>
      <protection hidden="1"/>
    </xf>
    <xf numFmtId="0" fontId="9" fillId="0" borderId="0" xfId="1" applyAlignment="1" applyProtection="1">
      <alignment horizontal="justify" vertical="justify"/>
      <protection hidden="1"/>
    </xf>
    <xf numFmtId="0" fontId="15" fillId="0" borderId="0" xfId="1" applyFont="1" applyProtection="1">
      <protection hidden="1"/>
    </xf>
    <xf numFmtId="0" fontId="9" fillId="0" borderId="28" xfId="1" applyBorder="1" applyProtection="1">
      <protection hidden="1"/>
    </xf>
    <xf numFmtId="0" fontId="15" fillId="0" borderId="0" xfId="1" applyFont="1" applyFill="1" applyAlignment="1" applyProtection="1">
      <alignment horizontal="right"/>
      <protection hidden="1"/>
    </xf>
    <xf numFmtId="0" fontId="22" fillId="0" borderId="0" xfId="1" applyFont="1" applyProtection="1">
      <protection hidden="1"/>
    </xf>
    <xf numFmtId="0" fontId="22" fillId="0" borderId="0" xfId="1" applyFont="1" applyAlignment="1" applyProtection="1">
      <alignment horizontal="right"/>
      <protection hidden="1"/>
    </xf>
    <xf numFmtId="0" fontId="9" fillId="0" borderId="0" xfId="1" applyNumberFormat="1" applyFont="1" applyFill="1" applyAlignment="1" applyProtection="1">
      <protection hidden="1"/>
    </xf>
    <xf numFmtId="3" fontId="23" fillId="0" borderId="0" xfId="1" applyNumberFormat="1" applyFont="1" applyFill="1" applyAlignment="1" applyProtection="1">
      <protection hidden="1"/>
    </xf>
    <xf numFmtId="167" fontId="23" fillId="0" borderId="0" xfId="1" applyNumberFormat="1" applyFont="1" applyFill="1" applyAlignment="1" applyProtection="1">
      <protection hidden="1"/>
    </xf>
    <xf numFmtId="0" fontId="9" fillId="0" borderId="0" xfId="1" applyNumberFormat="1" applyFont="1" applyFill="1" applyAlignment="1" applyProtection="1">
      <alignment horizontal="right"/>
      <protection hidden="1"/>
    </xf>
    <xf numFmtId="0" fontId="9" fillId="0" borderId="0" xfId="1" applyNumberFormat="1" applyFont="1" applyFill="1" applyAlignment="1" applyProtection="1">
      <alignment horizontal="justify" vertical="justify"/>
      <protection hidden="1"/>
    </xf>
    <xf numFmtId="0" fontId="15" fillId="0" borderId="0" xfId="1" applyNumberFormat="1" applyFont="1" applyFill="1" applyAlignment="1" applyProtection="1">
      <protection hidden="1"/>
    </xf>
    <xf numFmtId="167" fontId="23" fillId="0" borderId="1" xfId="1" applyNumberFormat="1" applyFont="1" applyFill="1" applyBorder="1" applyAlignment="1" applyProtection="1">
      <protection hidden="1"/>
    </xf>
    <xf numFmtId="3" fontId="23" fillId="0" borderId="1" xfId="1" applyNumberFormat="1" applyFont="1" applyFill="1" applyBorder="1" applyAlignment="1" applyProtection="1">
      <protection hidden="1"/>
    </xf>
    <xf numFmtId="0" fontId="23" fillId="0" borderId="1" xfId="1" applyNumberFormat="1" applyFont="1" applyFill="1" applyBorder="1" applyAlignment="1" applyProtection="1">
      <alignment horizontal="right"/>
      <protection hidden="1"/>
    </xf>
    <xf numFmtId="172" fontId="15" fillId="0" borderId="1" xfId="1" applyNumberFormat="1" applyFont="1" applyFill="1" applyBorder="1" applyAlignment="1" applyProtection="1">
      <alignment horizontal="right"/>
      <protection hidden="1"/>
    </xf>
    <xf numFmtId="0" fontId="23" fillId="0" borderId="1" xfId="1" applyNumberFormat="1" applyFont="1" applyFill="1" applyBorder="1" applyAlignment="1" applyProtection="1">
      <protection hidden="1"/>
    </xf>
    <xf numFmtId="0" fontId="23" fillId="0" borderId="1" xfId="1" applyNumberFormat="1" applyFont="1" applyFill="1" applyBorder="1" applyAlignment="1" applyProtection="1">
      <alignment horizontal="center" vertical="justify"/>
      <protection hidden="1"/>
    </xf>
    <xf numFmtId="0" fontId="15" fillId="0" borderId="0" xfId="1" applyNumberFormat="1" applyFont="1" applyFill="1" applyBorder="1" applyAlignment="1" applyProtection="1">
      <protection hidden="1"/>
    </xf>
    <xf numFmtId="167" fontId="15" fillId="0" borderId="1" xfId="1" applyNumberFormat="1" applyFont="1" applyBorder="1"/>
    <xf numFmtId="0" fontId="15" fillId="0" borderId="1" xfId="1" applyFont="1" applyBorder="1"/>
    <xf numFmtId="173" fontId="15" fillId="0" borderId="1" xfId="1" applyNumberFormat="1" applyFont="1" applyBorder="1"/>
    <xf numFmtId="0" fontId="24" fillId="0" borderId="1" xfId="4" applyFont="1" applyBorder="1"/>
    <xf numFmtId="174" fontId="15" fillId="0" borderId="1" xfId="1" applyNumberFormat="1" applyFont="1" applyFill="1" applyBorder="1" applyAlignment="1" applyProtection="1">
      <protection hidden="1"/>
    </xf>
    <xf numFmtId="175" fontId="15" fillId="0" borderId="1" xfId="1" applyNumberFormat="1" applyFont="1" applyFill="1" applyBorder="1" applyAlignment="1" applyProtection="1">
      <protection hidden="1"/>
    </xf>
    <xf numFmtId="173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176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Border="1" applyAlignment="1" applyProtection="1">
      <alignment horizontal="justify" vertical="justify"/>
      <protection hidden="1"/>
    </xf>
    <xf numFmtId="0" fontId="24" fillId="0" borderId="1" xfId="4" applyFont="1" applyBorder="1" applyAlignment="1">
      <alignment vertical="distributed"/>
    </xf>
    <xf numFmtId="0" fontId="9" fillId="0" borderId="1" xfId="1" applyBorder="1"/>
    <xf numFmtId="172" fontId="23" fillId="0" borderId="29" xfId="1" applyNumberFormat="1" applyFont="1" applyFill="1" applyBorder="1" applyAlignment="1" applyProtection="1">
      <alignment horizontal="right"/>
      <protection hidden="1"/>
    </xf>
    <xf numFmtId="175" fontId="23" fillId="0" borderId="1" xfId="1" applyNumberFormat="1" applyFont="1" applyFill="1" applyBorder="1" applyAlignment="1" applyProtection="1">
      <alignment vertical="justify" wrapText="1"/>
      <protection hidden="1"/>
    </xf>
    <xf numFmtId="175" fontId="23" fillId="0" borderId="30" xfId="1" applyNumberFormat="1" applyFont="1" applyFill="1" applyBorder="1" applyAlignment="1" applyProtection="1">
      <alignment horizontal="left" vertical="justify" wrapText="1"/>
      <protection hidden="1"/>
    </xf>
    <xf numFmtId="175" fontId="23" fillId="0" borderId="29" xfId="1" applyNumberFormat="1" applyFont="1" applyFill="1" applyBorder="1" applyAlignment="1" applyProtection="1">
      <alignment horizontal="left" vertical="justify" wrapText="1"/>
      <protection hidden="1"/>
    </xf>
    <xf numFmtId="172" fontId="15" fillId="0" borderId="1" xfId="1" applyNumberFormat="1" applyFont="1" applyFill="1" applyBorder="1"/>
    <xf numFmtId="175" fontId="23" fillId="0" borderId="31" xfId="1" applyNumberFormat="1" applyFont="1" applyFill="1" applyBorder="1" applyAlignment="1" applyProtection="1">
      <alignment horizontal="left" vertical="justify" wrapText="1"/>
      <protection hidden="1"/>
    </xf>
    <xf numFmtId="175" fontId="23" fillId="0" borderId="30" xfId="1" applyNumberFormat="1" applyFont="1" applyFill="1" applyBorder="1" applyAlignment="1" applyProtection="1">
      <alignment horizontal="left" vertical="justify" wrapText="1"/>
      <protection hidden="1"/>
    </xf>
    <xf numFmtId="175" fontId="23" fillId="0" borderId="29" xfId="1" applyNumberFormat="1" applyFont="1" applyFill="1" applyBorder="1" applyAlignment="1" applyProtection="1">
      <alignment horizontal="left" vertical="justify" wrapText="1"/>
      <protection hidden="1"/>
    </xf>
    <xf numFmtId="167" fontId="23" fillId="0" borderId="1" xfId="1" applyNumberFormat="1" applyFont="1" applyBorder="1"/>
    <xf numFmtId="0" fontId="25" fillId="0" borderId="1" xfId="1" applyFont="1" applyBorder="1"/>
    <xf numFmtId="173" fontId="23" fillId="0" borderId="1" xfId="1" applyNumberFormat="1" applyFont="1" applyBorder="1"/>
    <xf numFmtId="172" fontId="23" fillId="0" borderId="1" xfId="1" applyNumberFormat="1" applyFont="1" applyFill="1" applyBorder="1"/>
    <xf numFmtId="174" fontId="23" fillId="0" borderId="1" xfId="1" applyNumberFormat="1" applyFont="1" applyFill="1" applyBorder="1" applyAlignment="1" applyProtection="1">
      <protection hidden="1"/>
    </xf>
    <xf numFmtId="175" fontId="23" fillId="0" borderId="1" xfId="1" applyNumberFormat="1" applyFont="1" applyFill="1" applyBorder="1" applyAlignment="1" applyProtection="1">
      <protection hidden="1"/>
    </xf>
    <xf numFmtId="173" fontId="23" fillId="0" borderId="31" xfId="1" applyNumberFormat="1" applyFont="1" applyFill="1" applyBorder="1" applyAlignment="1" applyProtection="1">
      <alignment horizontal="left" vertical="justify" wrapText="1"/>
      <protection hidden="1"/>
    </xf>
    <xf numFmtId="173" fontId="23" fillId="0" borderId="30" xfId="1" applyNumberFormat="1" applyFont="1" applyFill="1" applyBorder="1" applyAlignment="1" applyProtection="1">
      <alignment horizontal="left" vertical="justify" wrapText="1"/>
      <protection hidden="1"/>
    </xf>
    <xf numFmtId="173" fontId="23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24" fillId="0" borderId="1" xfId="4" applyFont="1" applyBorder="1" applyAlignment="1">
      <alignment horizontal="right"/>
    </xf>
    <xf numFmtId="177" fontId="15" fillId="0" borderId="1" xfId="1" applyNumberFormat="1" applyFont="1" applyFill="1" applyBorder="1" applyAlignment="1" applyProtection="1">
      <protection hidden="1"/>
    </xf>
    <xf numFmtId="173" fontId="15" fillId="0" borderId="1" xfId="1" applyNumberFormat="1" applyFont="1" applyFill="1" applyBorder="1" applyAlignment="1" applyProtection="1">
      <alignment horizontal="right"/>
      <protection hidden="1"/>
    </xf>
    <xf numFmtId="175" fontId="23" fillId="0" borderId="2" xfId="1" applyNumberFormat="1" applyFont="1" applyFill="1" applyBorder="1" applyAlignment="1" applyProtection="1">
      <alignment horizontal="justify" vertical="justify" wrapText="1"/>
      <protection hidden="1"/>
    </xf>
    <xf numFmtId="167" fontId="15" fillId="0" borderId="1" xfId="1" applyNumberFormat="1" applyFont="1" applyFill="1" applyBorder="1" applyAlignment="1" applyProtection="1">
      <protection hidden="1"/>
    </xf>
    <xf numFmtId="175" fontId="23" fillId="0" borderId="3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33" xfId="1" applyBorder="1" applyAlignment="1" applyProtection="1">
      <alignment horizontal="justify" vertical="justify"/>
      <protection hidden="1"/>
    </xf>
    <xf numFmtId="176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3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23" fillId="0" borderId="29" xfId="1" applyNumberFormat="1" applyFont="1" applyFill="1" applyBorder="1" applyAlignment="1" applyProtection="1">
      <alignment horizontal="justify" vertical="justify" wrapText="1"/>
      <protection hidden="1"/>
    </xf>
    <xf numFmtId="177" fontId="15" fillId="0" borderId="29" xfId="1" applyNumberFormat="1" applyFont="1" applyFill="1" applyBorder="1" applyAlignment="1" applyProtection="1">
      <protection hidden="1"/>
    </xf>
    <xf numFmtId="177" fontId="15" fillId="0" borderId="31" xfId="1" applyNumberFormat="1" applyFont="1" applyFill="1" applyBorder="1" applyAlignment="1" applyProtection="1">
      <protection hidden="1"/>
    </xf>
    <xf numFmtId="173" fontId="23" fillId="0" borderId="1" xfId="1" applyNumberFormat="1" applyFont="1" applyFill="1" applyBorder="1" applyAlignment="1" applyProtection="1">
      <alignment horizontal="right"/>
      <protection hidden="1"/>
    </xf>
    <xf numFmtId="174" fontId="23" fillId="0" borderId="29" xfId="1" applyNumberFormat="1" applyFont="1" applyFill="1" applyBorder="1" applyAlignment="1" applyProtection="1">
      <protection hidden="1"/>
    </xf>
    <xf numFmtId="175" fontId="23" fillId="0" borderId="34" xfId="1" applyNumberFormat="1" applyFont="1" applyFill="1" applyBorder="1" applyAlignment="1" applyProtection="1">
      <alignment horizontal="justify" vertical="justify" wrapText="1"/>
      <protection hidden="1"/>
    </xf>
    <xf numFmtId="175" fontId="15" fillId="0" borderId="30" xfId="1" applyNumberFormat="1" applyFont="1" applyFill="1" applyBorder="1" applyAlignment="1" applyProtection="1">
      <protection hidden="1"/>
    </xf>
    <xf numFmtId="175" fontId="23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23" fillId="2" borderId="1" xfId="1" applyNumberFormat="1" applyFont="1" applyFill="1" applyBorder="1" applyAlignment="1" applyProtection="1">
      <protection hidden="1"/>
    </xf>
    <xf numFmtId="177" fontId="15" fillId="2" borderId="29" xfId="1" applyNumberFormat="1" applyFont="1" applyFill="1" applyBorder="1" applyAlignment="1" applyProtection="1">
      <protection hidden="1"/>
    </xf>
    <xf numFmtId="177" fontId="15" fillId="2" borderId="1" xfId="1" applyNumberFormat="1" applyFont="1" applyFill="1" applyBorder="1" applyAlignment="1" applyProtection="1">
      <protection hidden="1"/>
    </xf>
    <xf numFmtId="177" fontId="15" fillId="2" borderId="31" xfId="1" applyNumberFormat="1" applyFont="1" applyFill="1" applyBorder="1" applyAlignment="1" applyProtection="1">
      <protection hidden="1"/>
    </xf>
    <xf numFmtId="173" fontId="23" fillId="2" borderId="1" xfId="1" applyNumberFormat="1" applyFont="1" applyFill="1" applyBorder="1" applyAlignment="1" applyProtection="1">
      <alignment horizontal="right"/>
      <protection hidden="1"/>
    </xf>
    <xf numFmtId="172" fontId="23" fillId="2" borderId="29" xfId="1" applyNumberFormat="1" applyFont="1" applyFill="1" applyBorder="1" applyAlignment="1" applyProtection="1">
      <alignment horizontal="right"/>
      <protection hidden="1"/>
    </xf>
    <xf numFmtId="174" fontId="23" fillId="2" borderId="29" xfId="1" applyNumberFormat="1" applyFont="1" applyFill="1" applyBorder="1" applyAlignment="1" applyProtection="1">
      <protection hidden="1"/>
    </xf>
    <xf numFmtId="175" fontId="15" fillId="2" borderId="30" xfId="1" applyNumberFormat="1" applyFont="1" applyFill="1" applyBorder="1" applyAlignment="1" applyProtection="1">
      <protection hidden="1"/>
    </xf>
    <xf numFmtId="175" fontId="23" fillId="2" borderId="6" xfId="1" applyNumberFormat="1" applyFont="1" applyFill="1" applyBorder="1" applyAlignment="1" applyProtection="1">
      <alignment horizontal="justify" vertical="justify" wrapText="1"/>
      <protection hidden="1"/>
    </xf>
    <xf numFmtId="0" fontId="24" fillId="0" borderId="29" xfId="4" applyFont="1" applyBorder="1" applyAlignment="1">
      <alignment horizontal="right"/>
    </xf>
    <xf numFmtId="174" fontId="15" fillId="0" borderId="29" xfId="1" applyNumberFormat="1" applyFont="1" applyFill="1" applyBorder="1" applyAlignment="1" applyProtection="1">
      <protection hidden="1"/>
    </xf>
    <xf numFmtId="176" fontId="15" fillId="0" borderId="30" xfId="1" applyNumberFormat="1" applyFont="1" applyFill="1" applyBorder="1" applyAlignment="1" applyProtection="1">
      <alignment horizontal="justify" vertical="justify" wrapText="1"/>
      <protection hidden="1"/>
    </xf>
    <xf numFmtId="176" fontId="15" fillId="0" borderId="31" xfId="1" applyNumberFormat="1" applyFont="1" applyFill="1" applyBorder="1" applyAlignment="1" applyProtection="1">
      <alignment horizontal="justify" vertical="justify" wrapText="1"/>
      <protection hidden="1"/>
    </xf>
    <xf numFmtId="175" fontId="23" fillId="0" borderId="31" xfId="1" applyNumberFormat="1" applyFont="1" applyFill="1" applyBorder="1" applyAlignment="1" applyProtection="1">
      <alignment horizontal="justify" vertical="justify" wrapText="1"/>
      <protection hidden="1"/>
    </xf>
    <xf numFmtId="173" fontId="15" fillId="0" borderId="31" xfId="1" applyNumberFormat="1" applyFont="1" applyFill="1" applyBorder="1" applyAlignment="1" applyProtection="1">
      <alignment horizontal="justify" vertical="justify" wrapText="1"/>
      <protection hidden="1"/>
    </xf>
    <xf numFmtId="176" fontId="15" fillId="0" borderId="29" xfId="1" applyNumberFormat="1" applyFont="1" applyFill="1" applyBorder="1" applyAlignment="1" applyProtection="1">
      <alignment horizontal="justify" vertical="justify" wrapText="1"/>
      <protection hidden="1"/>
    </xf>
    <xf numFmtId="172" fontId="15" fillId="0" borderId="29" xfId="1" applyNumberFormat="1" applyFont="1" applyFill="1" applyBorder="1" applyAlignment="1" applyProtection="1">
      <alignment horizontal="right"/>
      <protection hidden="1"/>
    </xf>
    <xf numFmtId="175" fontId="23" fillId="0" borderId="6" xfId="1" applyNumberFormat="1" applyFont="1" applyFill="1" applyBorder="1" applyAlignment="1" applyProtection="1">
      <alignment horizontal="justify" vertical="justify" wrapText="1"/>
      <protection hidden="1"/>
    </xf>
    <xf numFmtId="173" fontId="26" fillId="0" borderId="31" xfId="1" applyNumberFormat="1" applyFont="1" applyFill="1" applyBorder="1" applyAlignment="1" applyProtection="1">
      <alignment horizontal="justify" vertical="justify" wrapText="1"/>
      <protection hidden="1"/>
    </xf>
    <xf numFmtId="176" fontId="26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30" xfId="4" applyFont="1" applyBorder="1" applyAlignment="1">
      <alignment horizontal="left" wrapText="1"/>
    </xf>
    <xf numFmtId="0" fontId="27" fillId="0" borderId="29" xfId="4" applyFont="1" applyBorder="1" applyAlignment="1">
      <alignment horizontal="left" wrapText="1"/>
    </xf>
    <xf numFmtId="173" fontId="26" fillId="0" borderId="31" xfId="1" applyNumberFormat="1" applyFont="1" applyFill="1" applyBorder="1" applyAlignment="1" applyProtection="1">
      <alignment horizontal="left" vertical="justify" wrapText="1"/>
      <protection hidden="1"/>
    </xf>
    <xf numFmtId="173" fontId="26" fillId="0" borderId="30" xfId="1" applyNumberFormat="1" applyFont="1" applyFill="1" applyBorder="1" applyAlignment="1" applyProtection="1">
      <alignment horizontal="left" vertical="justify" wrapText="1"/>
      <protection hidden="1"/>
    </xf>
    <xf numFmtId="173" fontId="26" fillId="0" borderId="29" xfId="1" applyNumberFormat="1" applyFont="1" applyFill="1" applyBorder="1" applyAlignment="1" applyProtection="1">
      <alignment horizontal="left" vertical="justify" wrapText="1"/>
      <protection hidden="1"/>
    </xf>
    <xf numFmtId="176" fontId="15" fillId="0" borderId="31" xfId="1" applyNumberFormat="1" applyFont="1" applyFill="1" applyBorder="1" applyAlignment="1" applyProtection="1">
      <alignment horizontal="justify" vertical="justify" wrapText="1"/>
      <protection hidden="1"/>
    </xf>
    <xf numFmtId="176" fontId="15" fillId="0" borderId="30" xfId="1" applyNumberFormat="1" applyFont="1" applyFill="1" applyBorder="1" applyAlignment="1" applyProtection="1">
      <alignment horizontal="justify" vertical="justify" wrapText="1"/>
      <protection hidden="1"/>
    </xf>
    <xf numFmtId="176" fontId="15" fillId="0" borderId="29" xfId="1" applyNumberFormat="1" applyFont="1" applyFill="1" applyBorder="1" applyAlignment="1" applyProtection="1">
      <alignment horizontal="justify" vertical="justify" wrapText="1"/>
      <protection hidden="1"/>
    </xf>
    <xf numFmtId="177" fontId="23" fillId="0" borderId="29" xfId="1" applyNumberFormat="1" applyFont="1" applyFill="1" applyBorder="1" applyAlignment="1" applyProtection="1">
      <protection hidden="1"/>
    </xf>
    <xf numFmtId="177" fontId="23" fillId="0" borderId="1" xfId="1" applyNumberFormat="1" applyFont="1" applyFill="1" applyBorder="1" applyAlignment="1" applyProtection="1">
      <protection hidden="1"/>
    </xf>
    <xf numFmtId="177" fontId="23" fillId="0" borderId="31" xfId="1" applyNumberFormat="1" applyFont="1" applyFill="1" applyBorder="1" applyAlignment="1" applyProtection="1">
      <protection hidden="1"/>
    </xf>
    <xf numFmtId="173" fontId="23" fillId="0" borderId="1" xfId="1" applyNumberFormat="1" applyFont="1" applyFill="1" applyBorder="1" applyAlignment="1" applyProtection="1">
      <alignment horizontal="left" vertical="justify" wrapText="1"/>
      <protection hidden="1"/>
    </xf>
    <xf numFmtId="173" fontId="23" fillId="0" borderId="1" xfId="1" applyNumberFormat="1" applyFont="1" applyFill="1" applyBorder="1" applyAlignment="1" applyProtection="1">
      <alignment horizontal="left" vertical="justify" wrapText="1"/>
      <protection hidden="1"/>
    </xf>
    <xf numFmtId="175" fontId="23" fillId="0" borderId="34" xfId="1" applyNumberFormat="1" applyFont="1" applyFill="1" applyBorder="1" applyAlignment="1" applyProtection="1">
      <alignment vertical="justify" wrapText="1"/>
      <protection hidden="1"/>
    </xf>
    <xf numFmtId="172" fontId="23" fillId="0" borderId="1" xfId="1" applyNumberFormat="1" applyFont="1" applyFill="1" applyBorder="1" applyAlignment="1" applyProtection="1">
      <alignment horizontal="right"/>
      <protection hidden="1"/>
    </xf>
    <xf numFmtId="167" fontId="15" fillId="2" borderId="1" xfId="1" applyNumberFormat="1" applyFont="1" applyFill="1" applyBorder="1" applyAlignment="1" applyProtection="1">
      <protection hidden="1"/>
    </xf>
    <xf numFmtId="173" fontId="15" fillId="2" borderId="1" xfId="1" applyNumberFormat="1" applyFont="1" applyFill="1" applyBorder="1" applyAlignment="1" applyProtection="1">
      <alignment horizontal="right"/>
      <protection hidden="1"/>
    </xf>
    <xf numFmtId="174" fontId="15" fillId="2" borderId="1" xfId="1" applyNumberFormat="1" applyFont="1" applyFill="1" applyBorder="1" applyAlignment="1" applyProtection="1">
      <protection hidden="1"/>
    </xf>
    <xf numFmtId="175" fontId="15" fillId="2" borderId="1" xfId="1" applyNumberFormat="1" applyFont="1" applyFill="1" applyBorder="1" applyAlignment="1" applyProtection="1">
      <protection hidden="1"/>
    </xf>
    <xf numFmtId="176" fontId="15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15" fillId="2" borderId="29" xfId="1" applyNumberFormat="1" applyFont="1" applyFill="1" applyBorder="1" applyAlignment="1" applyProtection="1">
      <protection hidden="1"/>
    </xf>
    <xf numFmtId="173" fontId="15" fillId="2" borderId="1" xfId="1" applyNumberFormat="1" applyFont="1" applyFill="1" applyBorder="1" applyAlignment="1" applyProtection="1">
      <alignment horizontal="justify" vertical="justify" wrapText="1"/>
      <protection hidden="1"/>
    </xf>
    <xf numFmtId="176" fontId="15" fillId="2" borderId="29" xfId="1" applyNumberFormat="1" applyFont="1" applyFill="1" applyBorder="1" applyAlignment="1" applyProtection="1">
      <alignment horizontal="justify" vertical="justify" wrapText="1"/>
      <protection hidden="1"/>
    </xf>
    <xf numFmtId="176" fontId="15" fillId="2" borderId="1" xfId="1" applyNumberFormat="1" applyFont="1" applyFill="1" applyBorder="1" applyAlignment="1" applyProtection="1">
      <alignment horizontal="justify" vertical="justify" wrapText="1"/>
      <protection hidden="1"/>
    </xf>
    <xf numFmtId="175" fontId="23" fillId="2" borderId="1" xfId="1" applyNumberFormat="1" applyFont="1" applyFill="1" applyBorder="1" applyAlignment="1" applyProtection="1">
      <alignment horizontal="justify" vertical="justify" wrapText="1"/>
      <protection hidden="1"/>
    </xf>
    <xf numFmtId="175" fontId="23" fillId="2" borderId="29" xfId="1" applyNumberFormat="1" applyFont="1" applyFill="1" applyBorder="1" applyAlignment="1" applyProtection="1">
      <alignment horizontal="justify" vertical="justify" wrapText="1"/>
      <protection hidden="1"/>
    </xf>
    <xf numFmtId="175" fontId="23" fillId="0" borderId="30" xfId="1" applyNumberFormat="1" applyFont="1" applyFill="1" applyBorder="1" applyAlignment="1" applyProtection="1">
      <alignment vertical="justify" wrapText="1"/>
      <protection hidden="1"/>
    </xf>
    <xf numFmtId="175" fontId="23" fillId="2" borderId="1" xfId="1" applyNumberFormat="1" applyFont="1" applyFill="1" applyBorder="1" applyAlignment="1" applyProtection="1">
      <alignment horizontal="justify" vertical="justify" wrapText="1"/>
      <protection hidden="1"/>
    </xf>
    <xf numFmtId="177" fontId="28" fillId="0" borderId="1" xfId="1" applyNumberFormat="1" applyFont="1" applyFill="1" applyBorder="1" applyAlignment="1" applyProtection="1">
      <protection hidden="1"/>
    </xf>
    <xf numFmtId="0" fontId="29" fillId="0" borderId="1" xfId="4" applyFont="1" applyBorder="1"/>
    <xf numFmtId="0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30" fillId="0" borderId="1" xfId="1" applyNumberFormat="1" applyFont="1" applyFill="1" applyBorder="1" applyAlignment="1" applyProtection="1">
      <alignment horizontal="right"/>
      <protection hidden="1"/>
    </xf>
    <xf numFmtId="0" fontId="28" fillId="0" borderId="31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29" xfId="1" applyNumberFormat="1" applyFont="1" applyFill="1" applyBorder="1" applyAlignment="1" applyProtection="1">
      <alignment horizontal="left" vertical="justify" wrapText="1"/>
      <protection hidden="1"/>
    </xf>
    <xf numFmtId="177" fontId="31" fillId="0" borderId="31" xfId="1" applyNumberFormat="1" applyFont="1" applyFill="1" applyBorder="1" applyAlignment="1" applyProtection="1">
      <protection hidden="1"/>
    </xf>
    <xf numFmtId="173" fontId="32" fillId="0" borderId="1" xfId="1" applyNumberFormat="1" applyFont="1" applyFill="1" applyBorder="1" applyAlignment="1" applyProtection="1">
      <alignment horizontal="right" wrapText="1"/>
      <protection hidden="1"/>
    </xf>
    <xf numFmtId="174" fontId="15" fillId="0" borderId="29" xfId="1" applyNumberFormat="1" applyFont="1" applyFill="1" applyBorder="1" applyAlignment="1" applyProtection="1">
      <alignment vertical="top"/>
      <protection hidden="1"/>
    </xf>
    <xf numFmtId="174" fontId="15" fillId="0" borderId="1" xfId="1" applyNumberFormat="1" applyFont="1" applyFill="1" applyBorder="1" applyAlignment="1" applyProtection="1">
      <alignment vertical="justify" wrapText="1"/>
      <protection hidden="1"/>
    </xf>
    <xf numFmtId="176" fontId="28" fillId="0" borderId="1" xfId="1" applyNumberFormat="1" applyFont="1" applyFill="1" applyBorder="1" applyAlignment="1" applyProtection="1">
      <alignment vertical="justify" wrapText="1"/>
      <protection hidden="1"/>
    </xf>
    <xf numFmtId="176" fontId="28" fillId="0" borderId="31" xfId="1" applyNumberFormat="1" applyFont="1" applyFill="1" applyBorder="1" applyAlignment="1" applyProtection="1">
      <alignment horizontal="left" vertical="justify" wrapText="1"/>
      <protection hidden="1"/>
    </xf>
    <xf numFmtId="176" fontId="28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29" xfId="1" applyNumberFormat="1" applyFont="1" applyFill="1" applyBorder="1" applyAlignment="1" applyProtection="1">
      <alignment horizontal="left" vertical="justify" wrapText="1"/>
      <protection hidden="1"/>
    </xf>
    <xf numFmtId="167" fontId="23" fillId="0" borderId="1" xfId="1" applyNumberFormat="1" applyFont="1" applyFill="1" applyBorder="1" applyAlignment="1" applyProtection="1">
      <alignment vertical="top"/>
      <protection hidden="1"/>
    </xf>
    <xf numFmtId="177" fontId="23" fillId="0" borderId="1" xfId="1" applyNumberFormat="1" applyFont="1" applyFill="1" applyBorder="1" applyAlignment="1" applyProtection="1">
      <alignment vertical="top"/>
      <protection hidden="1"/>
    </xf>
    <xf numFmtId="177" fontId="23" fillId="0" borderId="29" xfId="1" applyNumberFormat="1" applyFont="1" applyFill="1" applyBorder="1" applyAlignment="1" applyProtection="1">
      <alignment vertical="top"/>
      <protection hidden="1"/>
    </xf>
    <xf numFmtId="173" fontId="23" fillId="0" borderId="1" xfId="1" applyNumberFormat="1" applyFont="1" applyFill="1" applyBorder="1" applyAlignment="1" applyProtection="1">
      <alignment vertical="top" wrapText="1"/>
      <protection hidden="1"/>
    </xf>
    <xf numFmtId="172" fontId="34" fillId="0" borderId="1" xfId="4" applyNumberFormat="1" applyFont="1" applyBorder="1" applyAlignment="1">
      <alignment vertical="top"/>
    </xf>
    <xf numFmtId="174" fontId="23" fillId="0" borderId="29" xfId="1" applyNumberFormat="1" applyFont="1" applyFill="1" applyBorder="1" applyAlignment="1" applyProtection="1">
      <alignment vertical="top"/>
      <protection hidden="1"/>
    </xf>
    <xf numFmtId="0" fontId="23" fillId="0" borderId="1" xfId="1" applyNumberFormat="1" applyFont="1" applyFill="1" applyBorder="1" applyAlignment="1" applyProtection="1">
      <alignment vertical="top" wrapText="1"/>
      <protection hidden="1"/>
    </xf>
    <xf numFmtId="0" fontId="35" fillId="0" borderId="30" xfId="1" applyNumberFormat="1" applyFont="1" applyFill="1" applyBorder="1" applyAlignment="1" applyProtection="1">
      <alignment vertical="justify" wrapText="1"/>
      <protection hidden="1"/>
    </xf>
    <xf numFmtId="0" fontId="21" fillId="0" borderId="29" xfId="1" applyNumberFormat="1" applyFont="1" applyFill="1" applyBorder="1" applyAlignment="1" applyProtection="1">
      <alignment vertical="justify" wrapText="1"/>
      <protection hidden="1"/>
    </xf>
    <xf numFmtId="176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31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30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34" xfId="1" applyNumberFormat="1" applyFont="1" applyFill="1" applyBorder="1" applyAlignment="1" applyProtection="1">
      <alignment horizontal="left" vertical="justify" wrapText="1"/>
      <protection hidden="1"/>
    </xf>
    <xf numFmtId="173" fontId="36" fillId="0" borderId="31" xfId="1" applyNumberFormat="1" applyFont="1" applyFill="1" applyBorder="1" applyAlignment="1" applyProtection="1">
      <alignment horizontal="left" vertical="justify" wrapText="1"/>
      <protection hidden="1"/>
    </xf>
    <xf numFmtId="173" fontId="36" fillId="0" borderId="30" xfId="1" applyNumberFormat="1" applyFont="1" applyFill="1" applyBorder="1" applyAlignment="1" applyProtection="1">
      <alignment horizontal="left" vertical="justify" wrapText="1"/>
      <protection hidden="1"/>
    </xf>
    <xf numFmtId="173" fontId="36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24" fillId="0" borderId="0" xfId="4" applyFont="1"/>
    <xf numFmtId="175" fontId="23" fillId="0" borderId="34" xfId="1" applyNumberFormat="1" applyFont="1" applyFill="1" applyBorder="1" applyAlignment="1" applyProtection="1">
      <alignment horizontal="left" vertical="justify" wrapText="1"/>
      <protection hidden="1"/>
    </xf>
    <xf numFmtId="0" fontId="23" fillId="0" borderId="0" xfId="1" applyNumberFormat="1" applyFont="1" applyFill="1" applyAlignment="1" applyProtection="1">
      <protection hidden="1"/>
    </xf>
    <xf numFmtId="178" fontId="23" fillId="0" borderId="1" xfId="1" applyNumberFormat="1" applyFont="1" applyFill="1" applyBorder="1" applyAlignment="1" applyProtection="1">
      <alignment horizontal="center" vertical="top" wrapText="1"/>
      <protection hidden="1"/>
    </xf>
    <xf numFmtId="178" fontId="23" fillId="0" borderId="1" xfId="1" applyNumberFormat="1" applyFont="1" applyFill="1" applyBorder="1" applyAlignment="1" applyProtection="1">
      <alignment horizontal="center"/>
      <protection hidden="1"/>
    </xf>
    <xf numFmtId="0" fontId="23" fillId="0" borderId="1" xfId="1" applyNumberFormat="1" applyFont="1" applyFill="1" applyBorder="1" applyAlignment="1" applyProtection="1">
      <alignment horizontal="center" vertical="top" wrapText="1"/>
      <protection hidden="1"/>
    </xf>
    <xf numFmtId="0" fontId="23" fillId="0" borderId="1" xfId="1" applyNumberFormat="1" applyFont="1" applyFill="1" applyBorder="1" applyAlignment="1" applyProtection="1">
      <alignment horizontal="right" vertical="top" wrapText="1"/>
      <protection hidden="1"/>
    </xf>
    <xf numFmtId="0" fontId="37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9" fillId="0" borderId="0" xfId="1" applyNumberFormat="1" applyFont="1" applyFill="1" applyAlignment="1" applyProtection="1">
      <alignment horizontal="left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0" fontId="25" fillId="0" borderId="0" xfId="1" applyNumberFormat="1" applyFont="1" applyFill="1" applyAlignment="1" applyProtection="1">
      <alignment horizontal="centerContinuous"/>
      <protection hidden="1"/>
    </xf>
    <xf numFmtId="167" fontId="25" fillId="0" borderId="0" xfId="1" applyNumberFormat="1" applyFont="1" applyFill="1" applyAlignment="1" applyProtection="1">
      <alignment horizontal="centerContinuous"/>
      <protection hidden="1"/>
    </xf>
    <xf numFmtId="0" fontId="25" fillId="0" borderId="0" xfId="1" applyNumberFormat="1" applyFont="1" applyFill="1" applyAlignment="1" applyProtection="1">
      <alignment horizontal="right"/>
      <protection hidden="1"/>
    </xf>
    <xf numFmtId="0" fontId="25" fillId="0" borderId="0" xfId="1" applyNumberFormat="1" applyFont="1" applyFill="1" applyAlignment="1" applyProtection="1">
      <alignment horizontal="center"/>
      <protection hidden="1"/>
    </xf>
    <xf numFmtId="0" fontId="25" fillId="0" borderId="0" xfId="1" applyNumberFormat="1" applyFont="1" applyFill="1" applyAlignment="1" applyProtection="1">
      <alignment horizontal="justify" vertical="justify"/>
      <protection hidden="1"/>
    </xf>
    <xf numFmtId="0" fontId="38" fillId="2" borderId="0" xfId="1" applyNumberFormat="1" applyFont="1" applyFill="1" applyAlignment="1" applyProtection="1">
      <alignment horizontal="left" wrapText="1"/>
      <protection hidden="1"/>
    </xf>
    <xf numFmtId="167" fontId="25" fillId="0" borderId="0" xfId="1" applyNumberFormat="1" applyFont="1" applyFill="1" applyAlignment="1" applyProtection="1">
      <alignment horizontal="center"/>
      <protection hidden="1"/>
    </xf>
    <xf numFmtId="0" fontId="39" fillId="0" borderId="0" xfId="1" applyNumberFormat="1" applyFont="1" applyFill="1" applyAlignment="1" applyProtection="1">
      <alignment horizontal="centerContinuous"/>
      <protection hidden="1"/>
    </xf>
    <xf numFmtId="167" fontId="9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"/>
      <protection hidden="1"/>
    </xf>
    <xf numFmtId="0" fontId="1" fillId="0" borderId="0" xfId="4"/>
    <xf numFmtId="0" fontId="1" fillId="0" borderId="0" xfId="4" applyFill="1"/>
    <xf numFmtId="0" fontId="1" fillId="0" borderId="0" xfId="4" applyAlignment="1">
      <alignment horizontal="left"/>
    </xf>
    <xf numFmtId="179" fontId="31" fillId="0" borderId="35" xfId="1" applyNumberFormat="1" applyFont="1" applyFill="1" applyBorder="1" applyAlignment="1" applyProtection="1">
      <protection hidden="1"/>
    </xf>
    <xf numFmtId="0" fontId="35" fillId="0" borderId="35" xfId="1" applyNumberFormat="1" applyFont="1" applyFill="1" applyBorder="1" applyAlignment="1" applyProtection="1">
      <alignment horizontal="right" wrapText="1"/>
      <protection hidden="1"/>
    </xf>
    <xf numFmtId="0" fontId="35" fillId="0" borderId="35" xfId="1" applyNumberFormat="1" applyFont="1" applyFill="1" applyBorder="1" applyAlignment="1" applyProtection="1">
      <alignment wrapText="1"/>
      <protection hidden="1"/>
    </xf>
    <xf numFmtId="0" fontId="31" fillId="0" borderId="36" xfId="1" applyNumberFormat="1" applyFont="1" applyFill="1" applyBorder="1" applyAlignment="1" applyProtection="1">
      <alignment horizontal="center" vertical="justify"/>
      <protection hidden="1"/>
    </xf>
    <xf numFmtId="0" fontId="31" fillId="0" borderId="37" xfId="1" applyNumberFormat="1" applyFont="1" applyFill="1" applyBorder="1" applyAlignment="1" applyProtection="1">
      <alignment horizontal="center" vertical="justify"/>
      <protection hidden="1"/>
    </xf>
    <xf numFmtId="0" fontId="31" fillId="0" borderId="38" xfId="1" applyNumberFormat="1" applyFont="1" applyFill="1" applyBorder="1" applyAlignment="1" applyProtection="1">
      <alignment horizontal="center" vertical="justify"/>
      <protection hidden="1"/>
    </xf>
    <xf numFmtId="0" fontId="31" fillId="0" borderId="39" xfId="1" applyNumberFormat="1" applyFont="1" applyFill="1" applyBorder="1" applyAlignment="1" applyProtection="1">
      <alignment horizontal="justify" vertical="justify"/>
      <protection hidden="1"/>
    </xf>
    <xf numFmtId="177" fontId="35" fillId="0" borderId="7" xfId="1" applyNumberFormat="1" applyFont="1" applyFill="1" applyBorder="1" applyAlignment="1" applyProtection="1">
      <protection hidden="1"/>
    </xf>
    <xf numFmtId="177" fontId="35" fillId="0" borderId="1" xfId="1" applyNumberFormat="1" applyFont="1" applyFill="1" applyBorder="1" applyAlignment="1" applyProtection="1">
      <protection hidden="1"/>
    </xf>
    <xf numFmtId="173" fontId="35" fillId="0" borderId="1" xfId="1" applyNumberFormat="1" applyFont="1" applyFill="1" applyBorder="1" applyAlignment="1" applyProtection="1">
      <alignment horizontal="right" wrapText="1"/>
      <protection hidden="1"/>
    </xf>
    <xf numFmtId="0" fontId="40" fillId="0" borderId="1" xfId="4" applyFont="1" applyBorder="1"/>
    <xf numFmtId="174" fontId="35" fillId="0" borderId="1" xfId="1" applyNumberFormat="1" applyFont="1" applyFill="1" applyBorder="1" applyAlignment="1" applyProtection="1">
      <alignment wrapText="1"/>
      <protection hidden="1"/>
    </xf>
    <xf numFmtId="173" fontId="35" fillId="0" borderId="1" xfId="1" applyNumberFormat="1" applyFont="1" applyFill="1" applyBorder="1" applyAlignment="1" applyProtection="1">
      <alignment wrapText="1"/>
      <protection hidden="1"/>
    </xf>
    <xf numFmtId="0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31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31" xfId="4" applyFont="1" applyBorder="1" applyAlignment="1">
      <alignment horizontal="left" vertical="distributed"/>
    </xf>
    <xf numFmtId="0" fontId="1" fillId="0" borderId="30" xfId="4" applyFont="1" applyBorder="1" applyAlignment="1">
      <alignment horizontal="left" vertical="distributed"/>
    </xf>
    <xf numFmtId="0" fontId="1" fillId="0" borderId="29" xfId="4" applyFont="1" applyBorder="1" applyAlignment="1">
      <alignment horizontal="left" vertical="distributed"/>
    </xf>
    <xf numFmtId="0" fontId="41" fillId="0" borderId="0" xfId="4" applyFont="1"/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35" fillId="0" borderId="1" xfId="1" applyNumberFormat="1" applyFont="1" applyFill="1" applyBorder="1" applyAlignment="1" applyProtection="1">
      <alignment horizontal="right"/>
      <protection hidden="1"/>
    </xf>
    <xf numFmtId="0" fontId="31" fillId="0" borderId="3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29" xfId="1" applyNumberFormat="1" applyFont="1" applyFill="1" applyBorder="1" applyAlignment="1" applyProtection="1">
      <alignment horizontal="left" vertical="justify" wrapText="1"/>
      <protection hidden="1"/>
    </xf>
    <xf numFmtId="177" fontId="31" fillId="0" borderId="1" xfId="1" applyNumberFormat="1" applyFont="1" applyFill="1" applyBorder="1" applyAlignment="1" applyProtection="1">
      <protection hidden="1"/>
    </xf>
    <xf numFmtId="173" fontId="31" fillId="0" borderId="1" xfId="1" applyNumberFormat="1" applyFont="1" applyFill="1" applyBorder="1" applyAlignment="1" applyProtection="1">
      <alignment horizontal="right" wrapText="1"/>
      <protection hidden="1"/>
    </xf>
    <xf numFmtId="172" fontId="31" fillId="0" borderId="1" xfId="1" applyNumberFormat="1" applyFont="1" applyFill="1" applyBorder="1" applyAlignment="1" applyProtection="1">
      <alignment horizontal="right"/>
      <protection hidden="1"/>
    </xf>
    <xf numFmtId="174" fontId="31" fillId="0" borderId="1" xfId="1" applyNumberFormat="1" applyFont="1" applyFill="1" applyBorder="1" applyAlignment="1" applyProtection="1">
      <alignment wrapText="1"/>
      <protection hidden="1"/>
    </xf>
    <xf numFmtId="173" fontId="31" fillId="0" borderId="1" xfId="1" applyNumberFormat="1" applyFont="1" applyFill="1" applyBorder="1" applyAlignment="1" applyProtection="1">
      <alignment wrapText="1"/>
      <protection hidden="1"/>
    </xf>
    <xf numFmtId="173" fontId="31" fillId="0" borderId="31" xfId="1" applyNumberFormat="1" applyFont="1" applyFill="1" applyBorder="1" applyAlignment="1" applyProtection="1">
      <alignment vertical="justify" wrapText="1"/>
      <protection hidden="1"/>
    </xf>
    <xf numFmtId="173" fontId="31" fillId="0" borderId="30" xfId="1" applyNumberFormat="1" applyFont="1" applyFill="1" applyBorder="1" applyAlignment="1" applyProtection="1">
      <alignment vertical="justify" wrapText="1"/>
      <protection hidden="1"/>
    </xf>
    <xf numFmtId="173" fontId="31" fillId="0" borderId="34" xfId="1" applyNumberFormat="1" applyFont="1" applyFill="1" applyBorder="1" applyAlignment="1" applyProtection="1">
      <alignment vertical="justify" wrapText="1"/>
      <protection hidden="1"/>
    </xf>
    <xf numFmtId="0" fontId="40" fillId="0" borderId="1" xfId="4" applyFont="1" applyBorder="1" applyAlignment="1">
      <alignment horizontal="center"/>
    </xf>
    <xf numFmtId="173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35" fillId="2" borderId="1" xfId="1" applyNumberFormat="1" applyFont="1" applyFill="1" applyBorder="1" applyAlignment="1" applyProtection="1">
      <alignment horizontal="right" wrapText="1"/>
      <protection hidden="1"/>
    </xf>
    <xf numFmtId="0" fontId="35" fillId="2" borderId="31" xfId="1" applyNumberFormat="1" applyFont="1" applyFill="1" applyBorder="1" applyAlignment="1" applyProtection="1">
      <alignment horizontal="center" vertical="justify" wrapText="1"/>
      <protection hidden="1"/>
    </xf>
    <xf numFmtId="0" fontId="35" fillId="2" borderId="30" xfId="1" applyNumberFormat="1" applyFont="1" applyFill="1" applyBorder="1" applyAlignment="1" applyProtection="1">
      <alignment horizontal="center" vertical="justify" wrapText="1"/>
      <protection hidden="1"/>
    </xf>
    <xf numFmtId="0" fontId="35" fillId="2" borderId="29" xfId="1" applyNumberFormat="1" applyFont="1" applyFill="1" applyBorder="1" applyAlignment="1" applyProtection="1">
      <alignment horizontal="center" vertical="justify" wrapText="1"/>
      <protection hidden="1"/>
    </xf>
    <xf numFmtId="177" fontId="35" fillId="2" borderId="1" xfId="1" applyNumberFormat="1" applyFont="1" applyFill="1" applyBorder="1" applyAlignment="1" applyProtection="1">
      <protection hidden="1"/>
    </xf>
    <xf numFmtId="174" fontId="35" fillId="2" borderId="1" xfId="1" applyNumberFormat="1" applyFont="1" applyFill="1" applyBorder="1" applyAlignment="1" applyProtection="1">
      <alignment wrapText="1"/>
      <protection hidden="1"/>
    </xf>
    <xf numFmtId="173" fontId="35" fillId="2" borderId="1" xfId="1" applyNumberFormat="1" applyFont="1" applyFill="1" applyBorder="1" applyAlignment="1" applyProtection="1">
      <alignment wrapText="1"/>
      <protection hidden="1"/>
    </xf>
    <xf numFmtId="0" fontId="35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31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29" xfId="1" applyNumberFormat="1" applyFont="1" applyFill="1" applyBorder="1" applyAlignment="1" applyProtection="1">
      <alignment horizontal="left" vertical="justify" wrapText="1"/>
      <protection hidden="1"/>
    </xf>
    <xf numFmtId="176" fontId="15" fillId="0" borderId="31" xfId="1" applyNumberFormat="1" applyFont="1" applyFill="1" applyBorder="1" applyAlignment="1" applyProtection="1">
      <alignment horizontal="left" vertical="justify" wrapText="1"/>
      <protection hidden="1"/>
    </xf>
    <xf numFmtId="176" fontId="15" fillId="0" borderId="30" xfId="1" applyNumberFormat="1" applyFont="1" applyFill="1" applyBorder="1" applyAlignment="1" applyProtection="1">
      <alignment horizontal="left" vertical="justify" wrapText="1"/>
      <protection hidden="1"/>
    </xf>
    <xf numFmtId="176" fontId="15" fillId="0" borderId="29" xfId="1" applyNumberFormat="1" applyFont="1" applyFill="1" applyBorder="1" applyAlignment="1" applyProtection="1">
      <alignment horizontal="left" vertical="justify" wrapText="1"/>
      <protection hidden="1"/>
    </xf>
    <xf numFmtId="177" fontId="31" fillId="2" borderId="1" xfId="1" applyNumberFormat="1" applyFont="1" applyFill="1" applyBorder="1" applyAlignment="1" applyProtection="1">
      <protection hidden="1"/>
    </xf>
    <xf numFmtId="173" fontId="31" fillId="2" borderId="1" xfId="1" applyNumberFormat="1" applyFont="1" applyFill="1" applyBorder="1" applyAlignment="1" applyProtection="1">
      <alignment horizontal="right" wrapText="1"/>
      <protection hidden="1"/>
    </xf>
    <xf numFmtId="0" fontId="42" fillId="0" borderId="0" xfId="4" applyFont="1"/>
    <xf numFmtId="174" fontId="31" fillId="2" borderId="1" xfId="1" applyNumberFormat="1" applyFont="1" applyFill="1" applyBorder="1" applyAlignment="1" applyProtection="1">
      <alignment wrapText="1"/>
      <protection hidden="1"/>
    </xf>
    <xf numFmtId="173" fontId="31" fillId="2" borderId="1" xfId="1" applyNumberFormat="1" applyFont="1" applyFill="1" applyBorder="1" applyAlignment="1" applyProtection="1">
      <alignment wrapText="1"/>
      <protection hidden="1"/>
    </xf>
    <xf numFmtId="0" fontId="31" fillId="2" borderId="30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29" xfId="1" applyNumberFormat="1" applyFont="1" applyFill="1" applyBorder="1" applyAlignment="1" applyProtection="1">
      <alignment horizontal="justify" vertical="justify" wrapText="1"/>
      <protection hidden="1"/>
    </xf>
    <xf numFmtId="175" fontId="31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31" fillId="2" borderId="6" xfId="1" applyNumberFormat="1" applyFont="1" applyFill="1" applyBorder="1" applyAlignment="1" applyProtection="1">
      <alignment horizontal="justify" vertical="justify" wrapText="1"/>
      <protection hidden="1"/>
    </xf>
    <xf numFmtId="177" fontId="31" fillId="2" borderId="7" xfId="1" applyNumberFormat="1" applyFont="1" applyFill="1" applyBorder="1" applyAlignment="1" applyProtection="1">
      <protection hidden="1"/>
    </xf>
    <xf numFmtId="172" fontId="31" fillId="2" borderId="1" xfId="1" applyNumberFormat="1" applyFont="1" applyFill="1" applyBorder="1" applyAlignment="1" applyProtection="1">
      <alignment horizontal="right"/>
      <protection hidden="1"/>
    </xf>
    <xf numFmtId="0" fontId="31" fillId="2" borderId="31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30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29" xfId="1" applyNumberFormat="1" applyFont="1" applyFill="1" applyBorder="1" applyAlignment="1" applyProtection="1">
      <alignment horizontal="justify" vertical="justify" wrapText="1"/>
      <protection hidden="1"/>
    </xf>
    <xf numFmtId="173" fontId="31" fillId="2" borderId="31" xfId="1" applyNumberFormat="1" applyFont="1" applyFill="1" applyBorder="1" applyAlignment="1" applyProtection="1">
      <alignment horizontal="justify" vertical="justify" wrapText="1"/>
      <protection hidden="1"/>
    </xf>
    <xf numFmtId="173" fontId="31" fillId="2" borderId="30" xfId="1" applyNumberFormat="1" applyFont="1" applyFill="1" applyBorder="1" applyAlignment="1" applyProtection="1">
      <alignment horizontal="justify" vertical="justify" wrapText="1"/>
      <protection hidden="1"/>
    </xf>
    <xf numFmtId="173" fontId="31" fillId="2" borderId="34" xfId="1" applyNumberFormat="1" applyFont="1" applyFill="1" applyBorder="1" applyAlignment="1" applyProtection="1">
      <alignment horizontal="justify" vertical="justify" wrapText="1"/>
      <protection hidden="1"/>
    </xf>
    <xf numFmtId="177" fontId="35" fillId="0" borderId="29" xfId="1" applyNumberFormat="1" applyFont="1" applyFill="1" applyBorder="1" applyAlignment="1" applyProtection="1">
      <protection hidden="1"/>
    </xf>
    <xf numFmtId="167" fontId="35" fillId="0" borderId="1" xfId="1" applyNumberFormat="1" applyFont="1" applyFill="1" applyBorder="1" applyAlignment="1" applyProtection="1">
      <protection hidden="1"/>
    </xf>
    <xf numFmtId="0" fontId="40" fillId="0" borderId="1" xfId="4" applyFont="1" applyBorder="1" applyAlignment="1">
      <alignment horizontal="right"/>
    </xf>
    <xf numFmtId="173" fontId="31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43" fillId="0" borderId="31" xfId="4" applyFont="1" applyBorder="1" applyAlignment="1">
      <alignment horizontal="left" wrapText="1"/>
    </xf>
    <xf numFmtId="0" fontId="43" fillId="0" borderId="30" xfId="4" applyFont="1" applyBorder="1" applyAlignment="1">
      <alignment horizontal="left" wrapText="1"/>
    </xf>
    <xf numFmtId="0" fontId="43" fillId="0" borderId="29" xfId="4" applyFont="1" applyBorder="1" applyAlignment="1">
      <alignment horizontal="left" wrapText="1"/>
    </xf>
    <xf numFmtId="0" fontId="43" fillId="0" borderId="1" xfId="4" applyFont="1" applyBorder="1" applyAlignment="1">
      <alignment horizontal="left" wrapText="1"/>
    </xf>
    <xf numFmtId="0" fontId="43" fillId="0" borderId="1" xfId="4" applyFont="1" applyBorder="1" applyAlignment="1">
      <alignment horizontal="left" wrapText="1"/>
    </xf>
    <xf numFmtId="173" fontId="31" fillId="0" borderId="34" xfId="1" applyNumberFormat="1" applyFont="1" applyFill="1" applyBorder="1" applyAlignment="1" applyProtection="1">
      <alignment horizontal="justify" vertical="justify" wrapText="1"/>
      <protection hidden="1"/>
    </xf>
    <xf numFmtId="173" fontId="35" fillId="0" borderId="1" xfId="1" applyNumberFormat="1" applyFont="1" applyFill="1" applyBorder="1" applyAlignment="1" applyProtection="1">
      <alignment horizontal="right"/>
      <protection hidden="1"/>
    </xf>
    <xf numFmtId="173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29" xfId="1" applyNumberFormat="1" applyFont="1" applyFill="1" applyBorder="1" applyAlignment="1" applyProtection="1">
      <alignment horizontal="justify" vertical="justify" wrapText="1"/>
      <protection hidden="1"/>
    </xf>
    <xf numFmtId="177" fontId="31" fillId="0" borderId="7" xfId="1" applyNumberFormat="1" applyFont="1" applyFill="1" applyBorder="1" applyAlignment="1" applyProtection="1">
      <protection hidden="1"/>
    </xf>
    <xf numFmtId="0" fontId="31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75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73" fontId="31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29" xfId="1" applyNumberFormat="1" applyFont="1" applyFill="1" applyBorder="1" applyAlignment="1" applyProtection="1">
      <alignment horizontal="justify" vertical="justify" wrapText="1"/>
      <protection hidden="1"/>
    </xf>
    <xf numFmtId="173" fontId="31" fillId="0" borderId="31" xfId="1" applyNumberFormat="1" applyFont="1" applyFill="1" applyBorder="1" applyAlignment="1" applyProtection="1">
      <alignment horizontal="justify" vertical="justify" wrapText="1"/>
      <protection hidden="1"/>
    </xf>
    <xf numFmtId="173" fontId="31" fillId="0" borderId="30" xfId="1" applyNumberFormat="1" applyFont="1" applyFill="1" applyBorder="1" applyAlignment="1" applyProtection="1">
      <alignment horizontal="justify" vertical="justify" wrapText="1"/>
      <protection hidden="1"/>
    </xf>
    <xf numFmtId="173" fontId="31" fillId="0" borderId="34" xfId="1" applyNumberFormat="1" applyFont="1" applyFill="1" applyBorder="1" applyAlignment="1" applyProtection="1">
      <alignment horizontal="justify" vertical="justify" wrapText="1"/>
      <protection hidden="1"/>
    </xf>
    <xf numFmtId="0" fontId="44" fillId="0" borderId="1" xfId="4" applyFont="1" applyBorder="1" applyAlignment="1">
      <alignment horizontal="right"/>
    </xf>
    <xf numFmtId="174" fontId="21" fillId="0" borderId="1" xfId="1" applyNumberFormat="1" applyFont="1" applyFill="1" applyBorder="1" applyAlignment="1" applyProtection="1">
      <alignment wrapText="1"/>
      <protection hidden="1"/>
    </xf>
    <xf numFmtId="173" fontId="21" fillId="0" borderId="1" xfId="1" applyNumberFormat="1" applyFont="1" applyFill="1" applyBorder="1" applyAlignment="1" applyProtection="1">
      <alignment wrapText="1"/>
      <protection hidden="1"/>
    </xf>
    <xf numFmtId="0" fontId="35" fillId="0" borderId="31" xfId="1" applyNumberFormat="1" applyFont="1" applyFill="1" applyBorder="1" applyAlignment="1" applyProtection="1">
      <alignment vertical="justify" wrapText="1"/>
      <protection hidden="1"/>
    </xf>
    <xf numFmtId="0" fontId="35" fillId="0" borderId="30" xfId="1" applyNumberFormat="1" applyFont="1" applyFill="1" applyBorder="1" applyAlignment="1" applyProtection="1">
      <alignment vertical="justify" wrapText="1"/>
      <protection hidden="1"/>
    </xf>
    <xf numFmtId="0" fontId="35" fillId="0" borderId="29" xfId="1" applyNumberFormat="1" applyFont="1" applyFill="1" applyBorder="1" applyAlignment="1" applyProtection="1">
      <alignment vertical="justify" wrapText="1"/>
      <protection hidden="1"/>
    </xf>
    <xf numFmtId="173" fontId="31" fillId="0" borderId="30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" xfId="1" applyNumberFormat="1" applyFont="1" applyFill="1" applyBorder="1" applyAlignment="1" applyProtection="1">
      <alignment horizontal="right" wrapText="1"/>
      <protection hidden="1"/>
    </xf>
    <xf numFmtId="0" fontId="21" fillId="0" borderId="31" xfId="1" applyNumberFormat="1" applyFont="1" applyFill="1" applyBorder="1" applyAlignment="1" applyProtection="1">
      <alignment horizontal="left" vertical="justify" wrapText="1"/>
      <protection hidden="1"/>
    </xf>
    <xf numFmtId="0" fontId="21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21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45" fillId="0" borderId="0" xfId="4" applyFont="1"/>
    <xf numFmtId="173" fontId="31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24" fillId="0" borderId="31" xfId="4" applyFont="1" applyBorder="1" applyAlignment="1">
      <alignment horizontal="left" vertical="distributed"/>
    </xf>
    <xf numFmtId="0" fontId="24" fillId="0" borderId="30" xfId="4" applyFont="1" applyBorder="1" applyAlignment="1">
      <alignment horizontal="left" vertical="distributed"/>
    </xf>
    <xf numFmtId="0" fontId="24" fillId="0" borderId="29" xfId="4" applyFont="1" applyBorder="1" applyAlignment="1">
      <alignment horizontal="left" vertical="distributed"/>
    </xf>
    <xf numFmtId="176" fontId="46" fillId="0" borderId="31" xfId="1" applyNumberFormat="1" applyFont="1" applyFill="1" applyBorder="1" applyAlignment="1" applyProtection="1">
      <alignment horizontal="left" vertical="justify" wrapText="1"/>
      <protection hidden="1"/>
    </xf>
    <xf numFmtId="176" fontId="46" fillId="0" borderId="30" xfId="1" applyNumberFormat="1" applyFont="1" applyFill="1" applyBorder="1" applyAlignment="1" applyProtection="1">
      <alignment horizontal="left" vertical="justify" wrapText="1"/>
      <protection hidden="1"/>
    </xf>
    <xf numFmtId="176" fontId="46" fillId="0" borderId="29" xfId="1" applyNumberFormat="1" applyFont="1" applyFill="1" applyBorder="1" applyAlignment="1" applyProtection="1">
      <alignment horizontal="left" vertical="justify" wrapText="1"/>
      <protection hidden="1"/>
    </xf>
    <xf numFmtId="176" fontId="46" fillId="0" borderId="29" xfId="1" applyNumberFormat="1" applyFont="1" applyFill="1" applyBorder="1" applyAlignment="1" applyProtection="1">
      <alignment horizontal="justify" vertical="justify" wrapText="1"/>
      <protection hidden="1"/>
    </xf>
    <xf numFmtId="177" fontId="35" fillId="2" borderId="7" xfId="1" applyNumberFormat="1" applyFont="1" applyFill="1" applyBorder="1" applyAlignment="1" applyProtection="1">
      <protection hidden="1"/>
    </xf>
    <xf numFmtId="176" fontId="46" fillId="2" borderId="31" xfId="1" applyNumberFormat="1" applyFont="1" applyFill="1" applyBorder="1" applyAlignment="1" applyProtection="1">
      <alignment horizontal="left" vertical="justify" wrapText="1"/>
      <protection hidden="1"/>
    </xf>
    <xf numFmtId="176" fontId="46" fillId="2" borderId="30" xfId="1" applyNumberFormat="1" applyFont="1" applyFill="1" applyBorder="1" applyAlignment="1" applyProtection="1">
      <alignment horizontal="left" vertical="justify" wrapText="1"/>
      <protection hidden="1"/>
    </xf>
    <xf numFmtId="176" fontId="46" fillId="2" borderId="29" xfId="1" applyNumberFormat="1" applyFont="1" applyFill="1" applyBorder="1" applyAlignment="1" applyProtection="1">
      <alignment horizontal="left" vertical="justify" wrapText="1"/>
      <protection hidden="1"/>
    </xf>
    <xf numFmtId="176" fontId="15" fillId="2" borderId="31" xfId="1" applyNumberFormat="1" applyFont="1" applyFill="1" applyBorder="1" applyAlignment="1" applyProtection="1">
      <alignment horizontal="left" vertical="justify" wrapText="1"/>
      <protection hidden="1"/>
    </xf>
    <xf numFmtId="176" fontId="15" fillId="2" borderId="30" xfId="1" applyNumberFormat="1" applyFont="1" applyFill="1" applyBorder="1" applyAlignment="1" applyProtection="1">
      <alignment horizontal="left" vertical="justify" wrapText="1"/>
      <protection hidden="1"/>
    </xf>
    <xf numFmtId="176" fontId="15" fillId="2" borderId="29" xfId="1" applyNumberFormat="1" applyFont="1" applyFill="1" applyBorder="1" applyAlignment="1" applyProtection="1">
      <alignment horizontal="left" vertical="justify" wrapText="1"/>
      <protection hidden="1"/>
    </xf>
    <xf numFmtId="0" fontId="35" fillId="2" borderId="29" xfId="1" applyNumberFormat="1" applyFont="1" applyFill="1" applyBorder="1" applyAlignment="1" applyProtection="1">
      <alignment vertical="justify" wrapText="1"/>
      <protection hidden="1"/>
    </xf>
    <xf numFmtId="175" fontId="31" fillId="0" borderId="30" xfId="1" applyNumberFormat="1" applyFont="1" applyFill="1" applyBorder="1" applyAlignment="1" applyProtection="1">
      <alignment horizontal="justify" vertical="justify" wrapText="1"/>
      <protection hidden="1"/>
    </xf>
    <xf numFmtId="177" fontId="31" fillId="0" borderId="1" xfId="1" applyNumberFormat="1" applyFont="1" applyFill="1" applyBorder="1" applyAlignment="1" applyProtection="1">
      <alignment vertical="top"/>
      <protection hidden="1"/>
    </xf>
    <xf numFmtId="173" fontId="31" fillId="0" borderId="1" xfId="1" applyNumberFormat="1" applyFont="1" applyFill="1" applyBorder="1" applyAlignment="1" applyProtection="1">
      <alignment horizontal="right" vertical="top" wrapText="1"/>
      <protection hidden="1"/>
    </xf>
    <xf numFmtId="172" fontId="35" fillId="0" borderId="1" xfId="1" applyNumberFormat="1" applyFont="1" applyFill="1" applyBorder="1" applyAlignment="1" applyProtection="1">
      <alignment horizontal="right" vertical="top"/>
      <protection hidden="1"/>
    </xf>
    <xf numFmtId="174" fontId="31" fillId="0" borderId="1" xfId="1" applyNumberFormat="1" applyFont="1" applyFill="1" applyBorder="1" applyAlignment="1" applyProtection="1">
      <alignment vertical="top" wrapText="1"/>
      <protection hidden="1"/>
    </xf>
    <xf numFmtId="174" fontId="35" fillId="0" borderId="1" xfId="1" applyNumberFormat="1" applyFont="1" applyFill="1" applyBorder="1" applyAlignment="1" applyProtection="1">
      <alignment vertical="justify" wrapText="1"/>
      <protection hidden="1"/>
    </xf>
    <xf numFmtId="0" fontId="35" fillId="0" borderId="1" xfId="1" applyNumberFormat="1" applyFont="1" applyFill="1" applyBorder="1" applyAlignment="1" applyProtection="1">
      <alignment vertical="justify" wrapText="1"/>
      <protection hidden="1"/>
    </xf>
    <xf numFmtId="177" fontId="31" fillId="0" borderId="1" xfId="1" applyNumberFormat="1" applyFont="1" applyFill="1" applyBorder="1" applyAlignment="1" applyProtection="1">
      <alignment vertical="center"/>
      <protection hidden="1"/>
    </xf>
    <xf numFmtId="173" fontId="31" fillId="0" borderId="1" xfId="1" applyNumberFormat="1" applyFont="1" applyFill="1" applyBorder="1" applyAlignment="1" applyProtection="1">
      <alignment vertical="center" wrapText="1"/>
      <protection hidden="1"/>
    </xf>
    <xf numFmtId="172" fontId="45" fillId="0" borderId="1" xfId="4" applyNumberFormat="1" applyFont="1" applyBorder="1" applyAlignment="1">
      <alignment vertical="center"/>
    </xf>
    <xf numFmtId="174" fontId="31" fillId="0" borderId="1" xfId="1" applyNumberFormat="1" applyFont="1" applyFill="1" applyBorder="1" applyAlignment="1" applyProtection="1">
      <alignment vertical="center" wrapText="1"/>
      <protection hidden="1"/>
    </xf>
    <xf numFmtId="0" fontId="31" fillId="0" borderId="1" xfId="1" applyNumberFormat="1" applyFont="1" applyFill="1" applyBorder="1" applyAlignment="1" applyProtection="1">
      <alignment vertical="center" wrapText="1"/>
      <protection hidden="1"/>
    </xf>
    <xf numFmtId="172" fontId="45" fillId="0" borderId="1" xfId="4" applyNumberFormat="1" applyFont="1" applyBorder="1"/>
    <xf numFmtId="0" fontId="40" fillId="0" borderId="31" xfId="4" applyFont="1" applyBorder="1" applyAlignment="1">
      <alignment horizontal="left"/>
    </xf>
    <xf numFmtId="0" fontId="40" fillId="0" borderId="30" xfId="4" applyFont="1" applyBorder="1" applyAlignment="1">
      <alignment horizontal="left"/>
    </xf>
    <xf numFmtId="0" fontId="35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40" fillId="0" borderId="0" xfId="4" applyFont="1"/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7" fillId="0" borderId="1" xfId="4" applyFont="1" applyBorder="1" applyAlignment="1">
      <alignment horizontal="left" wrapText="1"/>
    </xf>
    <xf numFmtId="0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176" fontId="30" fillId="0" borderId="31" xfId="1" applyNumberFormat="1" applyFont="1" applyFill="1" applyBorder="1" applyAlignment="1" applyProtection="1">
      <alignment horizontal="left" vertical="justify" wrapText="1"/>
      <protection hidden="1"/>
    </xf>
    <xf numFmtId="176" fontId="30" fillId="0" borderId="30" xfId="1" applyNumberFormat="1" applyFont="1" applyFill="1" applyBorder="1" applyAlignment="1" applyProtection="1">
      <alignment horizontal="left" vertical="justify" wrapText="1"/>
      <protection hidden="1"/>
    </xf>
    <xf numFmtId="176" fontId="30" fillId="0" borderId="29" xfId="1" applyNumberFormat="1" applyFont="1" applyFill="1" applyBorder="1" applyAlignment="1" applyProtection="1">
      <alignment horizontal="left" vertical="justify" wrapText="1"/>
      <protection hidden="1"/>
    </xf>
    <xf numFmtId="173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31" fillId="0" borderId="6" xfId="1" applyNumberFormat="1" applyFont="1" applyFill="1" applyBorder="1" applyAlignment="1" applyProtection="1">
      <alignment horizontal="justify" vertical="justify" wrapText="1"/>
      <protection hidden="1"/>
    </xf>
    <xf numFmtId="4" fontId="31" fillId="0" borderId="35" xfId="1" applyNumberFormat="1" applyFont="1" applyFill="1" applyBorder="1" applyAlignment="1" applyProtection="1">
      <protection hidden="1"/>
    </xf>
    <xf numFmtId="173" fontId="31" fillId="0" borderId="1" xfId="1" applyNumberFormat="1" applyFont="1" applyFill="1" applyBorder="1" applyAlignment="1" applyProtection="1">
      <alignment vertical="top" wrapText="1"/>
      <protection hidden="1"/>
    </xf>
    <xf numFmtId="172" fontId="31" fillId="0" borderId="1" xfId="1" applyNumberFormat="1" applyFont="1" applyFill="1" applyBorder="1" applyAlignment="1" applyProtection="1">
      <alignment vertical="top"/>
      <protection hidden="1"/>
    </xf>
    <xf numFmtId="174" fontId="31" fillId="0" borderId="20" xfId="1" applyNumberFormat="1" applyFont="1" applyFill="1" applyBorder="1" applyAlignment="1" applyProtection="1">
      <alignment vertical="top" wrapText="1"/>
      <protection hidden="1"/>
    </xf>
    <xf numFmtId="0" fontId="31" fillId="0" borderId="20" xfId="1" applyNumberFormat="1" applyFont="1" applyFill="1" applyBorder="1" applyAlignment="1" applyProtection="1">
      <alignment horizontal="center" vertical="top" wrapText="1"/>
      <protection hidden="1"/>
    </xf>
    <xf numFmtId="0" fontId="40" fillId="0" borderId="34" xfId="4" applyFont="1" applyBorder="1" applyAlignment="1">
      <alignment horizontal="left"/>
    </xf>
    <xf numFmtId="0" fontId="45" fillId="0" borderId="40" xfId="4" applyFont="1" applyBorder="1" applyAlignment="1">
      <alignment horizontal="center" vertical="center" wrapText="1"/>
    </xf>
    <xf numFmtId="0" fontId="31" fillId="0" borderId="41" xfId="1" applyNumberFormat="1" applyFont="1" applyFill="1" applyBorder="1" applyAlignment="1" applyProtection="1">
      <alignment horizontal="center" vertical="center" wrapText="1"/>
      <protection hidden="1"/>
    </xf>
    <xf numFmtId="0" fontId="31" fillId="0" borderId="41" xfId="1" applyNumberFormat="1" applyFont="1" applyFill="1" applyBorder="1" applyAlignment="1" applyProtection="1">
      <alignment horizontal="right" vertical="top" wrapText="1"/>
      <protection hidden="1"/>
    </xf>
    <xf numFmtId="0" fontId="31" fillId="0" borderId="41" xfId="1" applyNumberFormat="1" applyFont="1" applyFill="1" applyBorder="1" applyAlignment="1" applyProtection="1">
      <alignment horizontal="center" vertical="top" wrapText="1"/>
      <protection hidden="1"/>
    </xf>
    <xf numFmtId="0" fontId="31" fillId="0" borderId="41" xfId="1" applyNumberFormat="1" applyFont="1" applyFill="1" applyBorder="1" applyAlignment="1" applyProtection="1">
      <alignment horizontal="center" vertical="justify"/>
      <protection hidden="1"/>
    </xf>
    <xf numFmtId="0" fontId="31" fillId="0" borderId="42" xfId="1" applyNumberFormat="1" applyFont="1" applyFill="1" applyBorder="1" applyAlignment="1" applyProtection="1">
      <alignment horizontal="center" vertical="justify"/>
      <protection hidden="1"/>
    </xf>
    <xf numFmtId="0" fontId="1" fillId="0" borderId="0" xfId="4" applyFont="1"/>
    <xf numFmtId="0" fontId="46" fillId="0" borderId="0" xfId="1" applyFont="1" applyProtection="1">
      <protection hidden="1"/>
    </xf>
    <xf numFmtId="0" fontId="31" fillId="0" borderId="0" xfId="1" applyNumberFormat="1" applyFont="1" applyFill="1" applyAlignment="1" applyProtection="1">
      <alignment horizontal="right" vertical="top"/>
      <protection hidden="1"/>
    </xf>
    <xf numFmtId="0" fontId="31" fillId="0" borderId="0" xfId="1" applyNumberFormat="1" applyFont="1" applyFill="1" applyAlignment="1" applyProtection="1">
      <alignment horizontal="centerContinuous" vertical="top"/>
      <protection hidden="1"/>
    </xf>
    <xf numFmtId="0" fontId="31" fillId="0" borderId="0" xfId="1" applyNumberFormat="1" applyFont="1" applyFill="1" applyAlignment="1" applyProtection="1">
      <alignment horizontal="justify" vertical="justify"/>
      <protection hidden="1"/>
    </xf>
    <xf numFmtId="0" fontId="9" fillId="0" borderId="0" xfId="1" applyFont="1" applyProtection="1"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20" fillId="0" borderId="0" xfId="1" applyNumberFormat="1" applyFont="1" applyFill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1" fillId="2" borderId="0" xfId="4" applyFill="1"/>
    <xf numFmtId="0" fontId="9" fillId="2" borderId="0" xfId="1" applyFont="1" applyFill="1"/>
    <xf numFmtId="0" fontId="9" fillId="2" borderId="0" xfId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Font="1"/>
    <xf numFmtId="0" fontId="9" fillId="0" borderId="0" xfId="1" applyFont="1" applyAlignment="1" applyProtection="1">
      <protection hidden="1"/>
    </xf>
    <xf numFmtId="0" fontId="9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Font="1" applyAlignment="1" applyProtection="1">
      <alignment horizontal="justify" vertical="justify"/>
      <protection hidden="1"/>
    </xf>
    <xf numFmtId="0" fontId="35" fillId="0" borderId="1" xfId="1" applyNumberFormat="1" applyFont="1" applyFill="1" applyBorder="1" applyAlignment="1" applyProtection="1">
      <alignment vertical="justify" wrapText="1"/>
      <protection hidden="1"/>
    </xf>
    <xf numFmtId="0" fontId="40" fillId="0" borderId="1" xfId="4" applyFont="1" applyBorder="1" applyAlignment="1">
      <alignment horizontal="left" wrapText="1"/>
    </xf>
    <xf numFmtId="0" fontId="45" fillId="0" borderId="1" xfId="4" applyFont="1" applyBorder="1" applyAlignment="1">
      <alignment horizontal="right"/>
    </xf>
    <xf numFmtId="174" fontId="35" fillId="0" borderId="1" xfId="1" applyNumberFormat="1" applyFont="1" applyFill="1" applyBorder="1" applyAlignment="1" applyProtection="1">
      <alignment horizontal="right" wrapText="1"/>
      <protection hidden="1"/>
    </xf>
    <xf numFmtId="176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174" fontId="31" fillId="0" borderId="1" xfId="1" applyNumberFormat="1" applyFont="1" applyFill="1" applyBorder="1" applyAlignment="1" applyProtection="1">
      <alignment horizontal="right" wrapText="1"/>
      <protection hidden="1"/>
    </xf>
    <xf numFmtId="0" fontId="45" fillId="0" borderId="1" xfId="4" applyFont="1" applyBorder="1"/>
    <xf numFmtId="176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45" fillId="0" borderId="1" xfId="4" applyNumberFormat="1" applyFont="1" applyBorder="1" applyAlignment="1">
      <alignment horizontal="center" vertical="center" wrapText="1"/>
    </xf>
    <xf numFmtId="0" fontId="3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1" fillId="0" borderId="1" xfId="1" applyNumberFormat="1" applyFont="1" applyFill="1" applyBorder="1" applyAlignment="1" applyProtection="1">
      <alignment horizontal="center" vertical="center"/>
      <protection hidden="1"/>
    </xf>
    <xf numFmtId="0" fontId="20" fillId="0" borderId="0" xfId="1" applyNumberFormat="1" applyFont="1" applyFill="1" applyAlignment="1" applyProtection="1">
      <alignment horizontal="center" wrapText="1"/>
      <protection hidden="1"/>
    </xf>
    <xf numFmtId="0" fontId="0" fillId="0" borderId="0" xfId="0" applyAlignment="1">
      <alignment wrapText="1"/>
    </xf>
    <xf numFmtId="164" fontId="21" fillId="0" borderId="1" xfId="0" applyNumberFormat="1" applyFont="1" applyBorder="1" applyAlignment="1">
      <alignment horizontal="center" vertical="center" wrapText="1"/>
    </xf>
    <xf numFmtId="173" fontId="21" fillId="0" borderId="1" xfId="0" applyNumberFormat="1" applyFont="1" applyBorder="1" applyAlignment="1">
      <alignment horizontal="center" vertical="center" wrapText="1"/>
    </xf>
    <xf numFmtId="172" fontId="21" fillId="0" borderId="1" xfId="0" applyNumberFormat="1" applyFont="1" applyBorder="1" applyAlignment="1">
      <alignment horizontal="center" vertical="center" wrapText="1"/>
    </xf>
    <xf numFmtId="17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3" fontId="21" fillId="0" borderId="1" xfId="0" applyNumberFormat="1" applyFont="1" applyBorder="1" applyAlignment="1">
      <alignment horizontal="center" vertical="top" wrapText="1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distributed"/>
    </xf>
    <xf numFmtId="177" fontId="21" fillId="0" borderId="0" xfId="2" applyNumberFormat="1" applyFont="1" applyFill="1" applyAlignment="1" applyProtection="1">
      <protection hidden="1"/>
    </xf>
    <xf numFmtId="0" fontId="21" fillId="0" borderId="0" xfId="2" applyNumberFormat="1" applyFont="1" applyFill="1" applyAlignment="1" applyProtection="1">
      <protection hidden="1"/>
    </xf>
    <xf numFmtId="0" fontId="4" fillId="0" borderId="0" xfId="0" applyFont="1" applyAlignment="1"/>
    <xf numFmtId="0" fontId="0" fillId="0" borderId="0" xfId="0" applyAlignment="1">
      <alignment horizontal="center"/>
    </xf>
    <xf numFmtId="0" fontId="49" fillId="0" borderId="0" xfId="0" applyFont="1" applyAlignment="1">
      <alignment horizontal="center" wrapText="1"/>
    </xf>
    <xf numFmtId="0" fontId="4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right" vertical="center" wrapText="1"/>
    </xf>
    <xf numFmtId="0" fontId="35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vertical="center"/>
    </xf>
    <xf numFmtId="181" fontId="35" fillId="0" borderId="1" xfId="3" applyNumberFormat="1" applyFont="1" applyBorder="1" applyAlignment="1">
      <alignment horizontal="center" vertical="center" wrapText="1"/>
    </xf>
    <xf numFmtId="43" fontId="31" fillId="0" borderId="1" xfId="3" applyFont="1" applyBorder="1" applyAlignment="1">
      <alignment horizontal="center"/>
    </xf>
    <xf numFmtId="0" fontId="35" fillId="0" borderId="1" xfId="0" applyFont="1" applyBorder="1"/>
    <xf numFmtId="0" fontId="35" fillId="0" borderId="1" xfId="0" applyFont="1" applyBorder="1" applyAlignment="1">
      <alignment horizontal="left"/>
    </xf>
    <xf numFmtId="181" fontId="35" fillId="0" borderId="1" xfId="3" applyNumberFormat="1" applyFont="1" applyFill="1" applyBorder="1"/>
    <xf numFmtId="43" fontId="35" fillId="0" borderId="1" xfId="3" applyFont="1" applyBorder="1"/>
    <xf numFmtId="164" fontId="4" fillId="0" borderId="43" xfId="0" applyNumberFormat="1" applyFont="1" applyFill="1" applyBorder="1" applyAlignment="1">
      <alignment horizontal="right"/>
    </xf>
    <xf numFmtId="0" fontId="31" fillId="0" borderId="1" xfId="0" applyFont="1" applyBorder="1"/>
    <xf numFmtId="181" fontId="45" fillId="0" borderId="1" xfId="3" applyNumberFormat="1" applyFont="1" applyFill="1" applyBorder="1"/>
    <xf numFmtId="43" fontId="31" fillId="0" borderId="1" xfId="3" applyFont="1" applyBorder="1"/>
    <xf numFmtId="164" fontId="28" fillId="0" borderId="44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21" fillId="0" borderId="0" xfId="0" applyNumberFormat="1" applyFont="1" applyFill="1" applyBorder="1" applyAlignment="1">
      <alignment horizontal="right"/>
    </xf>
    <xf numFmtId="164" fontId="0" fillId="0" borderId="0" xfId="0" applyNumberFormat="1"/>
    <xf numFmtId="0" fontId="51" fillId="0" borderId="0" xfId="5" applyFont="1"/>
    <xf numFmtId="0" fontId="51" fillId="0" borderId="0" xfId="5" applyFont="1" applyAlignment="1">
      <alignment horizontal="center" vertical="center"/>
    </xf>
    <xf numFmtId="0" fontId="52" fillId="0" borderId="0" xfId="5" applyFont="1"/>
    <xf numFmtId="180" fontId="52" fillId="0" borderId="1" xfId="6" applyFont="1" applyBorder="1"/>
    <xf numFmtId="0" fontId="52" fillId="0" borderId="1" xfId="5" applyFont="1" applyFill="1" applyBorder="1" applyAlignment="1">
      <alignment horizontal="left" wrapText="1"/>
    </xf>
    <xf numFmtId="0" fontId="52" fillId="0" borderId="1" xfId="5" applyNumberFormat="1" applyFont="1" applyFill="1" applyBorder="1" applyAlignment="1">
      <alignment horizontal="center"/>
    </xf>
    <xf numFmtId="0" fontId="51" fillId="0" borderId="1" xfId="5" applyFont="1" applyBorder="1"/>
    <xf numFmtId="0" fontId="51" fillId="0" borderId="1" xfId="5" applyFont="1" applyFill="1" applyBorder="1" applyAlignment="1">
      <alignment wrapText="1"/>
    </xf>
    <xf numFmtId="49" fontId="51" fillId="0" borderId="1" xfId="5" applyNumberFormat="1" applyFont="1" applyFill="1" applyBorder="1" applyAlignment="1">
      <alignment horizontal="center"/>
    </xf>
    <xf numFmtId="0" fontId="51" fillId="0" borderId="1" xfId="5" applyFont="1" applyFill="1" applyBorder="1" applyAlignment="1">
      <alignment horizontal="left" wrapText="1"/>
    </xf>
    <xf numFmtId="49" fontId="53" fillId="0" borderId="1" xfId="5" applyNumberFormat="1" applyFont="1" applyFill="1" applyBorder="1" applyAlignment="1">
      <alignment horizontal="center"/>
    </xf>
    <xf numFmtId="0" fontId="51" fillId="0" borderId="0" xfId="5" applyFont="1" applyAlignment="1">
      <alignment wrapText="1"/>
    </xf>
    <xf numFmtId="0" fontId="51" fillId="0" borderId="1" xfId="5" applyFont="1" applyBorder="1" applyAlignment="1">
      <alignment wrapText="1"/>
    </xf>
    <xf numFmtId="0" fontId="52" fillId="0" borderId="0" xfId="5" applyFont="1" applyAlignment="1">
      <alignment wrapText="1"/>
    </xf>
    <xf numFmtId="0" fontId="52" fillId="0" borderId="1" xfId="5" applyFont="1" applyBorder="1" applyAlignment="1">
      <alignment wrapText="1"/>
    </xf>
    <xf numFmtId="49" fontId="52" fillId="0" borderId="1" xfId="5" applyNumberFormat="1" applyFont="1" applyFill="1" applyBorder="1" applyAlignment="1">
      <alignment horizontal="center"/>
    </xf>
    <xf numFmtId="182" fontId="54" fillId="0" borderId="1" xfId="6" applyNumberFormat="1" applyFont="1" applyBorder="1" applyAlignment="1">
      <alignment horizontal="right" wrapText="1"/>
    </xf>
    <xf numFmtId="182" fontId="51" fillId="0" borderId="1" xfId="6" applyNumberFormat="1" applyFont="1" applyBorder="1" applyAlignment="1">
      <alignment horizontal="right" wrapText="1"/>
    </xf>
    <xf numFmtId="0" fontId="51" fillId="0" borderId="0" xfId="5" applyFont="1" applyAlignment="1">
      <alignment horizontal="center" vertical="center" wrapText="1"/>
    </xf>
    <xf numFmtId="164" fontId="51" fillId="0" borderId="1" xfId="5" applyNumberFormat="1" applyFont="1" applyBorder="1" applyAlignment="1">
      <alignment horizontal="right" vertical="center" wrapText="1"/>
    </xf>
    <xf numFmtId="0" fontId="51" fillId="2" borderId="0" xfId="5" applyFont="1" applyFill="1"/>
    <xf numFmtId="0" fontId="51" fillId="2" borderId="0" xfId="5" applyFont="1" applyFill="1" applyAlignment="1">
      <alignment horizontal="center" vertical="center"/>
    </xf>
    <xf numFmtId="164" fontId="51" fillId="2" borderId="1" xfId="5" applyNumberFormat="1" applyFont="1" applyFill="1" applyBorder="1" applyAlignment="1">
      <alignment horizontal="right" vertical="center"/>
    </xf>
    <xf numFmtId="164" fontId="51" fillId="0" borderId="1" xfId="5" applyNumberFormat="1" applyFont="1" applyBorder="1" applyAlignment="1">
      <alignment horizontal="right" vertical="center"/>
    </xf>
    <xf numFmtId="0" fontId="51" fillId="0" borderId="1" xfId="5" applyFont="1" applyFill="1" applyBorder="1" applyAlignment="1">
      <alignment horizontal="left" vertical="top" wrapText="1"/>
    </xf>
    <xf numFmtId="4" fontId="52" fillId="0" borderId="1" xfId="5" applyNumberFormat="1" applyFont="1" applyFill="1" applyBorder="1" applyAlignment="1">
      <alignment vertical="center"/>
    </xf>
    <xf numFmtId="0" fontId="52" fillId="0" borderId="1" xfId="5" applyFont="1" applyFill="1" applyBorder="1" applyAlignment="1">
      <alignment horizontal="left" vertical="top" wrapText="1"/>
    </xf>
    <xf numFmtId="0" fontId="51" fillId="0" borderId="0" xfId="5" applyFont="1" applyAlignment="1">
      <alignment horizontal="center"/>
    </xf>
    <xf numFmtId="0" fontId="51" fillId="0" borderId="1" xfId="5" applyFont="1" applyBorder="1" applyAlignment="1">
      <alignment horizontal="center" vertical="center"/>
    </xf>
    <xf numFmtId="0" fontId="51" fillId="0" borderId="1" xfId="5" applyFont="1" applyBorder="1" applyAlignment="1">
      <alignment horizontal="center"/>
    </xf>
    <xf numFmtId="0" fontId="51" fillId="0" borderId="0" xfId="5" applyFont="1" applyAlignment="1">
      <alignment vertical="center"/>
    </xf>
    <xf numFmtId="0" fontId="51" fillId="0" borderId="1" xfId="5" applyFont="1" applyBorder="1" applyAlignment="1">
      <alignment horizontal="center" vertical="center" wrapText="1"/>
    </xf>
    <xf numFmtId="0" fontId="51" fillId="0" borderId="28" xfId="5" applyFont="1" applyBorder="1" applyAlignment="1">
      <alignment horizontal="right" vertical="center" wrapText="1"/>
    </xf>
    <xf numFmtId="0" fontId="51" fillId="0" borderId="28" xfId="5" applyFont="1" applyBorder="1" applyAlignment="1">
      <alignment vertical="center" wrapText="1"/>
    </xf>
    <xf numFmtId="0" fontId="51" fillId="0" borderId="0" xfId="5" applyFont="1" applyAlignment="1">
      <alignment horizontal="center" vertical="center" wrapText="1"/>
    </xf>
    <xf numFmtId="0" fontId="51" fillId="0" borderId="0" xfId="5" applyFont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55" fillId="0" borderId="24" xfId="0" applyFont="1" applyBorder="1" applyAlignment="1">
      <alignment wrapText="1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right" vertical="center" wrapText="1"/>
    </xf>
  </cellXfs>
  <cellStyles count="7">
    <cellStyle name="Обычный" xfId="0" builtinId="0"/>
    <cellStyle name="Обычный 2" xfId="4"/>
    <cellStyle name="Обычный 2 2" xfId="1"/>
    <cellStyle name="Обычный 2 3" xfId="2"/>
    <cellStyle name="Обычный 3" xfId="5"/>
    <cellStyle name="Финансовый" xfId="3" builtinId="3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="75" workbookViewId="0">
      <selection activeCell="C4" sqref="C4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89</v>
      </c>
      <c r="D3" s="1"/>
      <c r="E3" s="1"/>
    </row>
    <row r="4" spans="1:7" ht="18.75" x14ac:dyDescent="0.3">
      <c r="C4" s="109" t="s">
        <v>238</v>
      </c>
      <c r="D4" s="100" t="s">
        <v>81</v>
      </c>
      <c r="E4" s="100"/>
      <c r="F4" s="101"/>
    </row>
    <row r="6" spans="1:7" ht="18.75" customHeight="1" x14ac:dyDescent="0.3">
      <c r="A6" s="123" t="s">
        <v>77</v>
      </c>
      <c r="B6" s="123"/>
      <c r="C6" s="123"/>
      <c r="D6" s="123"/>
      <c r="E6" s="123"/>
      <c r="F6" s="123"/>
      <c r="G6" s="123"/>
    </row>
    <row r="7" spans="1:7" ht="18.75" customHeight="1" x14ac:dyDescent="0.3">
      <c r="A7" s="124" t="s">
        <v>234</v>
      </c>
      <c r="B7" s="124"/>
      <c r="C7" s="124"/>
      <c r="D7" s="124"/>
      <c r="E7" s="124"/>
      <c r="F7" s="124"/>
      <c r="G7" s="124"/>
    </row>
    <row r="8" spans="1:7" ht="18.75" x14ac:dyDescent="0.3">
      <c r="A8" s="2"/>
      <c r="E8" s="3" t="s">
        <v>2</v>
      </c>
    </row>
    <row r="9" spans="1:7" ht="18.75" x14ac:dyDescent="0.3">
      <c r="A9" s="2"/>
      <c r="G9" t="s">
        <v>2</v>
      </c>
    </row>
    <row r="10" spans="1:7" ht="75" x14ac:dyDescent="0.2">
      <c r="A10" s="4" t="s">
        <v>237</v>
      </c>
      <c r="B10" s="4" t="s">
        <v>109</v>
      </c>
      <c r="C10" s="41">
        <v>2021</v>
      </c>
      <c r="D10" s="41" t="s">
        <v>71</v>
      </c>
      <c r="E10" s="41" t="s">
        <v>78</v>
      </c>
      <c r="F10" s="39">
        <v>2022</v>
      </c>
      <c r="G10" s="39">
        <v>2023</v>
      </c>
    </row>
    <row r="11" spans="1:7" ht="56.25" x14ac:dyDescent="0.2">
      <c r="A11" s="4" t="s">
        <v>3</v>
      </c>
      <c r="B11" s="5" t="s">
        <v>4</v>
      </c>
      <c r="C11" s="40">
        <f>C12</f>
        <v>0</v>
      </c>
      <c r="D11" s="40">
        <f>D12</f>
        <v>-2366834</v>
      </c>
      <c r="E11" s="40">
        <f>E12</f>
        <v>-2498034</v>
      </c>
      <c r="F11" s="40">
        <f>F12</f>
        <v>0</v>
      </c>
      <c r="G11" s="40">
        <f>G12</f>
        <v>0</v>
      </c>
    </row>
    <row r="12" spans="1:7" ht="37.5" x14ac:dyDescent="0.2">
      <c r="A12" s="6" t="s">
        <v>5</v>
      </c>
      <c r="B12" s="7" t="s">
        <v>6</v>
      </c>
      <c r="C12" s="40">
        <f>C13+C17</f>
        <v>0</v>
      </c>
      <c r="D12" s="40">
        <f>D13+D17</f>
        <v>-2366834</v>
      </c>
      <c r="E12" s="40">
        <f>E13+E17</f>
        <v>-2498034</v>
      </c>
      <c r="F12" s="40">
        <f>F13+F17</f>
        <v>0</v>
      </c>
      <c r="G12" s="40">
        <f>G13+G17</f>
        <v>0</v>
      </c>
    </row>
    <row r="13" spans="1:7" ht="18.75" x14ac:dyDescent="0.2">
      <c r="A13" s="6" t="s">
        <v>7</v>
      </c>
      <c r="B13" s="7" t="s">
        <v>8</v>
      </c>
      <c r="C13" s="40">
        <f t="shared" ref="C13:G15" si="0">C14</f>
        <v>-13689164</v>
      </c>
      <c r="D13" s="40">
        <f t="shared" si="0"/>
        <v>-12240600</v>
      </c>
      <c r="E13" s="40">
        <f t="shared" si="0"/>
        <v>-12371800</v>
      </c>
      <c r="F13" s="40">
        <f t="shared" si="0"/>
        <v>-12240600</v>
      </c>
      <c r="G13" s="40">
        <f t="shared" si="0"/>
        <v>-12371800</v>
      </c>
    </row>
    <row r="14" spans="1:7" ht="37.5" x14ac:dyDescent="0.2">
      <c r="A14" s="6" t="s">
        <v>9</v>
      </c>
      <c r="B14" s="7" t="s">
        <v>10</v>
      </c>
      <c r="C14" s="40">
        <f t="shared" si="0"/>
        <v>-13689164</v>
      </c>
      <c r="D14" s="40">
        <f t="shared" si="0"/>
        <v>-12240600</v>
      </c>
      <c r="E14" s="40">
        <f t="shared" si="0"/>
        <v>-12371800</v>
      </c>
      <c r="F14" s="40">
        <f t="shared" si="0"/>
        <v>-12240600</v>
      </c>
      <c r="G14" s="40">
        <f t="shared" si="0"/>
        <v>-12371800</v>
      </c>
    </row>
    <row r="15" spans="1:7" ht="37.5" x14ac:dyDescent="0.2">
      <c r="A15" s="6" t="s">
        <v>11</v>
      </c>
      <c r="B15" s="7" t="s">
        <v>12</v>
      </c>
      <c r="C15" s="40">
        <f t="shared" si="0"/>
        <v>-13689164</v>
      </c>
      <c r="D15" s="40">
        <f t="shared" si="0"/>
        <v>-12240600</v>
      </c>
      <c r="E15" s="40">
        <f t="shared" si="0"/>
        <v>-12371800</v>
      </c>
      <c r="F15" s="40">
        <f t="shared" si="0"/>
        <v>-12240600</v>
      </c>
      <c r="G15" s="40">
        <f t="shared" si="0"/>
        <v>-12371800</v>
      </c>
    </row>
    <row r="16" spans="1:7" ht="37.5" x14ac:dyDescent="0.2">
      <c r="A16" s="6" t="s">
        <v>13</v>
      </c>
      <c r="B16" s="7" t="s">
        <v>14</v>
      </c>
      <c r="C16" s="40">
        <f>-'прил 5'!C11</f>
        <v>-13689164</v>
      </c>
      <c r="D16" s="40">
        <f>-'прил 5'!D11</f>
        <v>-12240600</v>
      </c>
      <c r="E16" s="40">
        <f>-'прил 5'!E11</f>
        <v>-12371800</v>
      </c>
      <c r="F16" s="40">
        <f>-'прил 5'!D11</f>
        <v>-12240600</v>
      </c>
      <c r="G16" s="40">
        <f>-'прил 5'!E11</f>
        <v>-12371800</v>
      </c>
    </row>
    <row r="17" spans="1:7" ht="18.75" x14ac:dyDescent="0.2">
      <c r="A17" s="6" t="s">
        <v>15</v>
      </c>
      <c r="B17" s="7" t="s">
        <v>16</v>
      </c>
      <c r="C17" s="40">
        <f t="shared" ref="C17:G19" si="1">C18</f>
        <v>13689164</v>
      </c>
      <c r="D17" s="40">
        <f t="shared" si="1"/>
        <v>9873766</v>
      </c>
      <c r="E17" s="40">
        <f t="shared" si="1"/>
        <v>9873766</v>
      </c>
      <c r="F17" s="40">
        <f t="shared" si="1"/>
        <v>12240600</v>
      </c>
      <c r="G17" s="40">
        <f t="shared" si="1"/>
        <v>12371800</v>
      </c>
    </row>
    <row r="18" spans="1:7" ht="37.5" x14ac:dyDescent="0.2">
      <c r="A18" s="6" t="s">
        <v>17</v>
      </c>
      <c r="B18" s="7" t="s">
        <v>18</v>
      </c>
      <c r="C18" s="40">
        <f t="shared" si="1"/>
        <v>13689164</v>
      </c>
      <c r="D18" s="40">
        <f t="shared" si="1"/>
        <v>9873766</v>
      </c>
      <c r="E18" s="40">
        <f t="shared" si="1"/>
        <v>9873766</v>
      </c>
      <c r="F18" s="40">
        <f t="shared" si="1"/>
        <v>12240600</v>
      </c>
      <c r="G18" s="40">
        <f t="shared" si="1"/>
        <v>12371800</v>
      </c>
    </row>
    <row r="19" spans="1:7" ht="37.5" x14ac:dyDescent="0.2">
      <c r="A19" s="6" t="s">
        <v>19</v>
      </c>
      <c r="B19" s="7" t="s">
        <v>20</v>
      </c>
      <c r="C19" s="40">
        <f t="shared" si="1"/>
        <v>13689164</v>
      </c>
      <c r="D19" s="40">
        <f t="shared" si="1"/>
        <v>9873766</v>
      </c>
      <c r="E19" s="40">
        <f t="shared" si="1"/>
        <v>9873766</v>
      </c>
      <c r="F19" s="40">
        <f t="shared" si="1"/>
        <v>12240600</v>
      </c>
      <c r="G19" s="40">
        <f t="shared" si="1"/>
        <v>12371800</v>
      </c>
    </row>
    <row r="20" spans="1:7" ht="37.5" x14ac:dyDescent="0.2">
      <c r="A20" s="6" t="s">
        <v>21</v>
      </c>
      <c r="B20" s="7" t="s">
        <v>22</v>
      </c>
      <c r="C20" s="40">
        <f>'прил 6'!C40</f>
        <v>13689164</v>
      </c>
      <c r="D20" s="40">
        <f>'прил 6'!D40</f>
        <v>9873766</v>
      </c>
      <c r="E20" s="40">
        <f>'прил 6'!E40</f>
        <v>9873766</v>
      </c>
      <c r="F20" s="40">
        <f>'прил 6'!F40</f>
        <v>12240600</v>
      </c>
      <c r="G20" s="40">
        <f>'прил 6'!G40</f>
        <v>12371800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G6"/>
    <mergeCell ref="A7:G7"/>
  </mergeCells>
  <phoneticPr fontId="10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workbookViewId="0"/>
  </sheetViews>
  <sheetFormatPr defaultRowHeight="12.75" x14ac:dyDescent="0.2"/>
  <cols>
    <col min="1" max="1" width="3.5703125" customWidth="1"/>
    <col min="2" max="2" width="32.5703125" customWidth="1"/>
    <col min="3" max="3" width="6.5703125" customWidth="1"/>
    <col min="4" max="4" width="6.42578125" customWidth="1"/>
    <col min="5" max="5" width="12" customWidth="1"/>
    <col min="6" max="6" width="0.140625" hidden="1" customWidth="1"/>
    <col min="7" max="7" width="0.7109375" hidden="1" customWidth="1"/>
    <col min="8" max="8" width="15.140625" customWidth="1"/>
    <col min="9" max="9" width="11.140625" customWidth="1"/>
    <col min="10" max="10" width="11.42578125" customWidth="1"/>
  </cols>
  <sheetData>
    <row r="1" spans="1:11" x14ac:dyDescent="0.2">
      <c r="H1" s="528" t="s">
        <v>431</v>
      </c>
    </row>
    <row r="2" spans="1:11" x14ac:dyDescent="0.2">
      <c r="H2" s="528" t="s">
        <v>108</v>
      </c>
    </row>
    <row r="3" spans="1:11" x14ac:dyDescent="0.2">
      <c r="H3" s="528" t="s">
        <v>169</v>
      </c>
    </row>
    <row r="4" spans="1:11" x14ac:dyDescent="0.2">
      <c r="H4" s="527" t="s">
        <v>430</v>
      </c>
    </row>
    <row r="6" spans="1:11" ht="45.6" customHeight="1" x14ac:dyDescent="0.2">
      <c r="A6" s="526" t="s">
        <v>429</v>
      </c>
      <c r="B6" s="526"/>
      <c r="C6" s="526"/>
      <c r="D6" s="526"/>
      <c r="E6" s="526"/>
      <c r="F6" s="526"/>
      <c r="G6" s="526"/>
      <c r="H6" s="526"/>
      <c r="I6" s="526"/>
      <c r="J6" s="526"/>
    </row>
    <row r="7" spans="1:11" x14ac:dyDescent="0.2">
      <c r="A7" s="32"/>
      <c r="B7" s="32"/>
      <c r="C7" s="32"/>
      <c r="D7" s="32"/>
      <c r="E7" s="32"/>
      <c r="F7" s="32"/>
      <c r="G7" s="32"/>
      <c r="H7" s="32"/>
    </row>
    <row r="8" spans="1:11" x14ac:dyDescent="0.2">
      <c r="A8" s="32"/>
      <c r="B8" s="32"/>
      <c r="C8" s="32"/>
      <c r="D8" s="32"/>
      <c r="E8" s="32"/>
      <c r="F8" s="32"/>
      <c r="G8" s="32"/>
      <c r="H8" s="32"/>
      <c r="J8" t="s">
        <v>428</v>
      </c>
    </row>
    <row r="9" spans="1:11" s="516" customFormat="1" ht="43.5" customHeight="1" x14ac:dyDescent="0.2">
      <c r="A9" s="525" t="s">
        <v>242</v>
      </c>
      <c r="B9" s="525" t="s">
        <v>427</v>
      </c>
      <c r="C9" s="522" t="s">
        <v>426</v>
      </c>
      <c r="D9" s="521"/>
      <c r="E9" s="521"/>
      <c r="F9" s="521"/>
      <c r="G9" s="520"/>
      <c r="H9" s="522" t="s">
        <v>425</v>
      </c>
      <c r="I9" s="521"/>
      <c r="J9" s="520"/>
      <c r="K9" s="517"/>
    </row>
    <row r="10" spans="1:11" s="516" customFormat="1" ht="58.5" customHeight="1" x14ac:dyDescent="0.2">
      <c r="A10" s="524"/>
      <c r="B10" s="524"/>
      <c r="C10" s="523" t="s">
        <v>390</v>
      </c>
      <c r="D10" s="523" t="s">
        <v>389</v>
      </c>
      <c r="E10" s="523" t="s">
        <v>424</v>
      </c>
      <c r="F10" s="523" t="s">
        <v>423</v>
      </c>
      <c r="G10" s="523" t="s">
        <v>422</v>
      </c>
      <c r="H10" s="523" t="s">
        <v>421</v>
      </c>
      <c r="I10" s="523" t="s">
        <v>420</v>
      </c>
      <c r="J10" s="523" t="s">
        <v>419</v>
      </c>
      <c r="K10" s="517"/>
    </row>
    <row r="11" spans="1:11" s="516" customFormat="1" ht="15" x14ac:dyDescent="0.2">
      <c r="A11" s="522" t="s">
        <v>418</v>
      </c>
      <c r="B11" s="520"/>
      <c r="C11" s="522"/>
      <c r="D11" s="521"/>
      <c r="E11" s="521"/>
      <c r="F11" s="520"/>
      <c r="G11" s="519"/>
      <c r="H11" s="518"/>
      <c r="I11" s="518"/>
      <c r="J11" s="518"/>
      <c r="K11" s="517"/>
    </row>
    <row r="12" spans="1:11" s="509" customFormat="1" ht="15.95" customHeight="1" x14ac:dyDescent="0.2">
      <c r="A12" s="515"/>
      <c r="B12" s="514"/>
      <c r="C12" s="513"/>
      <c r="D12" s="513"/>
      <c r="E12" s="512"/>
      <c r="F12" s="511"/>
      <c r="G12" s="511"/>
      <c r="H12" s="510"/>
      <c r="I12" s="510"/>
      <c r="J12" s="510"/>
    </row>
    <row r="13" spans="1:11" s="509" customFormat="1" ht="15.95" customHeight="1" x14ac:dyDescent="0.2">
      <c r="A13" s="515"/>
      <c r="B13" s="514"/>
      <c r="C13" s="513"/>
      <c r="D13" s="513"/>
      <c r="E13" s="512"/>
      <c r="F13" s="511"/>
      <c r="G13" s="511"/>
      <c r="H13" s="510"/>
      <c r="I13" s="510"/>
      <c r="J13" s="510"/>
    </row>
    <row r="14" spans="1:11" s="509" customFormat="1" ht="15.95" customHeight="1" x14ac:dyDescent="0.2">
      <c r="A14" s="515"/>
      <c r="B14" s="514"/>
      <c r="C14" s="513"/>
      <c r="D14" s="513"/>
      <c r="E14" s="512"/>
      <c r="F14" s="511"/>
      <c r="G14" s="511"/>
      <c r="H14" s="510"/>
      <c r="I14" s="510"/>
      <c r="J14" s="510"/>
    </row>
    <row r="15" spans="1:11" s="509" customFormat="1" ht="15.95" customHeight="1" x14ac:dyDescent="0.2">
      <c r="A15" s="515"/>
      <c r="B15" s="514"/>
      <c r="C15" s="513"/>
      <c r="D15" s="513"/>
      <c r="E15" s="512"/>
      <c r="F15" s="511"/>
      <c r="G15" s="511"/>
      <c r="H15" s="510"/>
      <c r="I15" s="510"/>
      <c r="J15" s="510"/>
    </row>
    <row r="16" spans="1:11" s="509" customFormat="1" ht="15.95" customHeight="1" x14ac:dyDescent="0.2">
      <c r="A16" s="515"/>
      <c r="B16" s="514"/>
      <c r="C16" s="513"/>
      <c r="D16" s="513"/>
      <c r="E16" s="512"/>
      <c r="F16" s="511"/>
      <c r="G16" s="511"/>
      <c r="H16" s="510"/>
      <c r="I16" s="510"/>
      <c r="J16" s="510"/>
    </row>
    <row r="17" spans="1:10" s="509" customFormat="1" ht="15.95" customHeight="1" x14ac:dyDescent="0.2">
      <c r="A17" s="515"/>
      <c r="B17" s="514"/>
      <c r="C17" s="513"/>
      <c r="D17" s="513"/>
      <c r="E17" s="512"/>
      <c r="F17" s="511"/>
      <c r="G17" s="511"/>
      <c r="H17" s="510"/>
      <c r="I17" s="510"/>
      <c r="J17" s="510"/>
    </row>
    <row r="18" spans="1:10" s="509" customFormat="1" x14ac:dyDescent="0.2"/>
    <row r="19" spans="1:10" s="509" customFormat="1" x14ac:dyDescent="0.2"/>
    <row r="20" spans="1:10" s="509" customFormat="1" x14ac:dyDescent="0.2"/>
    <row r="21" spans="1:10" s="509" customFormat="1" x14ac:dyDescent="0.2"/>
    <row r="22" spans="1:10" s="509" customFormat="1" x14ac:dyDescent="0.2"/>
    <row r="23" spans="1:10" s="509" customFormat="1" x14ac:dyDescent="0.2"/>
    <row r="24" spans="1:10" s="509" customFormat="1" x14ac:dyDescent="0.2"/>
    <row r="25" spans="1:10" s="509" customFormat="1" x14ac:dyDescent="0.2"/>
    <row r="26" spans="1:10" s="509" customFormat="1" x14ac:dyDescent="0.2"/>
    <row r="27" spans="1:10" s="509" customFormat="1" x14ac:dyDescent="0.2"/>
    <row r="28" spans="1:10" s="509" customFormat="1" x14ac:dyDescent="0.2"/>
    <row r="29" spans="1:10" s="509" customFormat="1" x14ac:dyDescent="0.2"/>
    <row r="30" spans="1:10" s="509" customFormat="1" x14ac:dyDescent="0.2"/>
    <row r="31" spans="1:10" s="509" customFormat="1" x14ac:dyDescent="0.2"/>
    <row r="32" spans="1:10" s="509" customFormat="1" x14ac:dyDescent="0.2"/>
    <row r="33" s="509" customFormat="1" x14ac:dyDescent="0.2"/>
    <row r="34" s="509" customFormat="1" x14ac:dyDescent="0.2"/>
    <row r="35" s="509" customFormat="1" x14ac:dyDescent="0.2"/>
    <row r="36" s="509" customFormat="1" x14ac:dyDescent="0.2"/>
    <row r="37" s="509" customFormat="1" x14ac:dyDescent="0.2"/>
    <row r="38" s="509" customFormat="1" x14ac:dyDescent="0.2"/>
    <row r="39" s="509" customFormat="1" x14ac:dyDescent="0.2"/>
    <row r="40" s="509" customFormat="1" x14ac:dyDescent="0.2"/>
    <row r="41" s="509" customFormat="1" x14ac:dyDescent="0.2"/>
    <row r="42" s="509" customFormat="1" x14ac:dyDescent="0.2"/>
    <row r="43" s="509" customFormat="1" x14ac:dyDescent="0.2"/>
    <row r="44" s="509" customFormat="1" x14ac:dyDescent="0.2"/>
    <row r="45" s="509" customFormat="1" x14ac:dyDescent="0.2"/>
    <row r="46" s="509" customFormat="1" x14ac:dyDescent="0.2"/>
    <row r="47" s="509" customFormat="1" x14ac:dyDescent="0.2"/>
    <row r="48" s="509" customFormat="1" x14ac:dyDescent="0.2"/>
    <row r="49" s="509" customFormat="1" x14ac:dyDescent="0.2"/>
    <row r="50" s="509" customFormat="1" x14ac:dyDescent="0.2"/>
    <row r="51" s="509" customFormat="1" x14ac:dyDescent="0.2"/>
    <row r="52" s="509" customFormat="1" x14ac:dyDescent="0.2"/>
    <row r="53" s="509" customFormat="1" x14ac:dyDescent="0.2"/>
    <row r="54" s="509" customFormat="1" x14ac:dyDescent="0.2"/>
    <row r="55" s="509" customFormat="1" x14ac:dyDescent="0.2"/>
    <row r="56" s="509" customFormat="1" x14ac:dyDescent="0.2"/>
    <row r="57" s="509" customFormat="1" x14ac:dyDescent="0.2"/>
    <row r="58" s="509" customFormat="1" x14ac:dyDescent="0.2"/>
    <row r="59" s="509" customFormat="1" x14ac:dyDescent="0.2"/>
    <row r="60" s="509" customFormat="1" x14ac:dyDescent="0.2"/>
    <row r="61" s="509" customFormat="1" x14ac:dyDescent="0.2"/>
    <row r="62" s="509" customFormat="1" x14ac:dyDescent="0.2"/>
    <row r="63" s="509" customFormat="1" x14ac:dyDescent="0.2"/>
    <row r="64" s="509" customFormat="1" x14ac:dyDescent="0.2"/>
    <row r="65" s="509" customFormat="1" x14ac:dyDescent="0.2"/>
    <row r="66" s="509" customFormat="1" x14ac:dyDescent="0.2"/>
    <row r="67" s="509" customFormat="1" x14ac:dyDescent="0.2"/>
    <row r="68" s="509" customFormat="1" x14ac:dyDescent="0.2"/>
    <row r="69" s="509" customFormat="1" x14ac:dyDescent="0.2"/>
    <row r="70" s="509" customFormat="1" x14ac:dyDescent="0.2"/>
    <row r="71" s="509" customFormat="1" x14ac:dyDescent="0.2"/>
    <row r="72" s="509" customFormat="1" x14ac:dyDescent="0.2"/>
    <row r="73" s="509" customFormat="1" x14ac:dyDescent="0.2"/>
    <row r="74" s="509" customFormat="1" x14ac:dyDescent="0.2"/>
    <row r="75" s="509" customFormat="1" x14ac:dyDescent="0.2"/>
    <row r="76" s="509" customFormat="1" x14ac:dyDescent="0.2"/>
    <row r="77" s="509" customFormat="1" x14ac:dyDescent="0.2"/>
    <row r="78" s="509" customFormat="1" x14ac:dyDescent="0.2"/>
    <row r="79" s="509" customFormat="1" x14ac:dyDescent="0.2"/>
    <row r="80" s="509" customFormat="1" x14ac:dyDescent="0.2"/>
    <row r="81" s="509" customFormat="1" x14ac:dyDescent="0.2"/>
    <row r="82" s="509" customFormat="1" x14ac:dyDescent="0.2"/>
    <row r="83" s="509" customFormat="1" x14ac:dyDescent="0.2"/>
    <row r="84" s="509" customFormat="1" x14ac:dyDescent="0.2"/>
    <row r="85" s="509" customFormat="1" x14ac:dyDescent="0.2"/>
    <row r="86" s="509" customFormat="1" x14ac:dyDescent="0.2"/>
    <row r="87" s="509" customFormat="1" x14ac:dyDescent="0.2"/>
    <row r="88" s="509" customFormat="1" x14ac:dyDescent="0.2"/>
    <row r="89" s="509" customFormat="1" x14ac:dyDescent="0.2"/>
    <row r="90" s="509" customFormat="1" x14ac:dyDescent="0.2"/>
    <row r="91" s="509" customFormat="1" x14ac:dyDescent="0.2"/>
    <row r="92" s="509" customFormat="1" x14ac:dyDescent="0.2"/>
    <row r="93" s="509" customFormat="1" x14ac:dyDescent="0.2"/>
    <row r="94" s="509" customFormat="1" x14ac:dyDescent="0.2"/>
    <row r="95" s="509" customFormat="1" x14ac:dyDescent="0.2"/>
    <row r="96" s="509" customFormat="1" x14ac:dyDescent="0.2"/>
    <row r="97" s="509" customFormat="1" x14ac:dyDescent="0.2"/>
    <row r="98" s="509" customFormat="1" x14ac:dyDescent="0.2"/>
    <row r="99" s="509" customFormat="1" x14ac:dyDescent="0.2"/>
    <row r="100" s="509" customFormat="1" x14ac:dyDescent="0.2"/>
    <row r="101" s="509" customFormat="1" x14ac:dyDescent="0.2"/>
    <row r="102" s="509" customFormat="1" x14ac:dyDescent="0.2"/>
    <row r="103" s="509" customFormat="1" x14ac:dyDescent="0.2"/>
    <row r="104" s="509" customFormat="1" x14ac:dyDescent="0.2"/>
    <row r="105" s="509" customFormat="1" x14ac:dyDescent="0.2"/>
    <row r="106" s="509" customFormat="1" x14ac:dyDescent="0.2"/>
    <row r="107" s="509" customFormat="1" x14ac:dyDescent="0.2"/>
    <row r="108" s="509" customFormat="1" x14ac:dyDescent="0.2"/>
    <row r="109" s="509" customFormat="1" x14ac:dyDescent="0.2"/>
  </sheetData>
  <mergeCells count="7">
    <mergeCell ref="A6:J6"/>
    <mergeCell ref="A11:B11"/>
    <mergeCell ref="C11:F11"/>
    <mergeCell ref="A9:A10"/>
    <mergeCell ref="B9:B10"/>
    <mergeCell ref="C9:G9"/>
    <mergeCell ref="H9:J9"/>
  </mergeCells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/>
  </sheetViews>
  <sheetFormatPr defaultRowHeight="12.75" x14ac:dyDescent="0.2"/>
  <cols>
    <col min="1" max="1" width="8.140625" bestFit="1" customWidth="1"/>
    <col min="2" max="2" width="35.85546875" customWidth="1"/>
    <col min="3" max="3" width="9" hidden="1" customWidth="1"/>
    <col min="4" max="4" width="14.42578125" customWidth="1"/>
    <col min="5" max="5" width="13.5703125" customWidth="1"/>
    <col min="6" max="6" width="15.28515625" customWidth="1"/>
    <col min="7" max="7" width="11.42578125" hidden="1" customWidth="1"/>
    <col min="8" max="8" width="12.28515625" hidden="1" customWidth="1"/>
    <col min="9" max="9" width="11.42578125" hidden="1" customWidth="1"/>
    <col min="10" max="10" width="9.140625" hidden="1" customWidth="1"/>
    <col min="11" max="11" width="13.28515625" hidden="1" customWidth="1"/>
    <col min="12" max="12" width="11.85546875" hidden="1" customWidth="1"/>
    <col min="13" max="13" width="10.85546875" hidden="1" customWidth="1"/>
    <col min="14" max="14" width="11.7109375" hidden="1" customWidth="1"/>
    <col min="15" max="15" width="11.140625" hidden="1" customWidth="1"/>
    <col min="16" max="16" width="11.85546875" hidden="1" customWidth="1"/>
    <col min="17" max="17" width="9.140625" hidden="1" customWidth="1"/>
    <col min="257" max="257" width="8.140625" bestFit="1" customWidth="1"/>
    <col min="258" max="258" width="35.85546875" customWidth="1"/>
    <col min="259" max="259" width="0" hidden="1" customWidth="1"/>
    <col min="260" max="260" width="14.42578125" customWidth="1"/>
    <col min="261" max="261" width="13.5703125" customWidth="1"/>
    <col min="262" max="262" width="15.28515625" customWidth="1"/>
    <col min="263" max="273" width="0" hidden="1" customWidth="1"/>
    <col min="513" max="513" width="8.140625" bestFit="1" customWidth="1"/>
    <col min="514" max="514" width="35.85546875" customWidth="1"/>
    <col min="515" max="515" width="0" hidden="1" customWidth="1"/>
    <col min="516" max="516" width="14.42578125" customWidth="1"/>
    <col min="517" max="517" width="13.5703125" customWidth="1"/>
    <col min="518" max="518" width="15.28515625" customWidth="1"/>
    <col min="519" max="529" width="0" hidden="1" customWidth="1"/>
    <col min="769" max="769" width="8.140625" bestFit="1" customWidth="1"/>
    <col min="770" max="770" width="35.85546875" customWidth="1"/>
    <col min="771" max="771" width="0" hidden="1" customWidth="1"/>
    <col min="772" max="772" width="14.42578125" customWidth="1"/>
    <col min="773" max="773" width="13.5703125" customWidth="1"/>
    <col min="774" max="774" width="15.28515625" customWidth="1"/>
    <col min="775" max="785" width="0" hidden="1" customWidth="1"/>
    <col min="1025" max="1025" width="8.140625" bestFit="1" customWidth="1"/>
    <col min="1026" max="1026" width="35.85546875" customWidth="1"/>
    <col min="1027" max="1027" width="0" hidden="1" customWidth="1"/>
    <col min="1028" max="1028" width="14.42578125" customWidth="1"/>
    <col min="1029" max="1029" width="13.5703125" customWidth="1"/>
    <col min="1030" max="1030" width="15.28515625" customWidth="1"/>
    <col min="1031" max="1041" width="0" hidden="1" customWidth="1"/>
    <col min="1281" max="1281" width="8.140625" bestFit="1" customWidth="1"/>
    <col min="1282" max="1282" width="35.85546875" customWidth="1"/>
    <col min="1283" max="1283" width="0" hidden="1" customWidth="1"/>
    <col min="1284" max="1284" width="14.42578125" customWidth="1"/>
    <col min="1285" max="1285" width="13.5703125" customWidth="1"/>
    <col min="1286" max="1286" width="15.28515625" customWidth="1"/>
    <col min="1287" max="1297" width="0" hidden="1" customWidth="1"/>
    <col min="1537" max="1537" width="8.140625" bestFit="1" customWidth="1"/>
    <col min="1538" max="1538" width="35.85546875" customWidth="1"/>
    <col min="1539" max="1539" width="0" hidden="1" customWidth="1"/>
    <col min="1540" max="1540" width="14.42578125" customWidth="1"/>
    <col min="1541" max="1541" width="13.5703125" customWidth="1"/>
    <col min="1542" max="1542" width="15.28515625" customWidth="1"/>
    <col min="1543" max="1553" width="0" hidden="1" customWidth="1"/>
    <col min="1793" max="1793" width="8.140625" bestFit="1" customWidth="1"/>
    <col min="1794" max="1794" width="35.85546875" customWidth="1"/>
    <col min="1795" max="1795" width="0" hidden="1" customWidth="1"/>
    <col min="1796" max="1796" width="14.42578125" customWidth="1"/>
    <col min="1797" max="1797" width="13.5703125" customWidth="1"/>
    <col min="1798" max="1798" width="15.28515625" customWidth="1"/>
    <col min="1799" max="1809" width="0" hidden="1" customWidth="1"/>
    <col min="2049" max="2049" width="8.140625" bestFit="1" customWidth="1"/>
    <col min="2050" max="2050" width="35.85546875" customWidth="1"/>
    <col min="2051" max="2051" width="0" hidden="1" customWidth="1"/>
    <col min="2052" max="2052" width="14.42578125" customWidth="1"/>
    <col min="2053" max="2053" width="13.5703125" customWidth="1"/>
    <col min="2054" max="2054" width="15.28515625" customWidth="1"/>
    <col min="2055" max="2065" width="0" hidden="1" customWidth="1"/>
    <col min="2305" max="2305" width="8.140625" bestFit="1" customWidth="1"/>
    <col min="2306" max="2306" width="35.85546875" customWidth="1"/>
    <col min="2307" max="2307" width="0" hidden="1" customWidth="1"/>
    <col min="2308" max="2308" width="14.42578125" customWidth="1"/>
    <col min="2309" max="2309" width="13.5703125" customWidth="1"/>
    <col min="2310" max="2310" width="15.28515625" customWidth="1"/>
    <col min="2311" max="2321" width="0" hidden="1" customWidth="1"/>
    <col min="2561" max="2561" width="8.140625" bestFit="1" customWidth="1"/>
    <col min="2562" max="2562" width="35.85546875" customWidth="1"/>
    <col min="2563" max="2563" width="0" hidden="1" customWidth="1"/>
    <col min="2564" max="2564" width="14.42578125" customWidth="1"/>
    <col min="2565" max="2565" width="13.5703125" customWidth="1"/>
    <col min="2566" max="2566" width="15.28515625" customWidth="1"/>
    <col min="2567" max="2577" width="0" hidden="1" customWidth="1"/>
    <col min="2817" max="2817" width="8.140625" bestFit="1" customWidth="1"/>
    <col min="2818" max="2818" width="35.85546875" customWidth="1"/>
    <col min="2819" max="2819" width="0" hidden="1" customWidth="1"/>
    <col min="2820" max="2820" width="14.42578125" customWidth="1"/>
    <col min="2821" max="2821" width="13.5703125" customWidth="1"/>
    <col min="2822" max="2822" width="15.28515625" customWidth="1"/>
    <col min="2823" max="2833" width="0" hidden="1" customWidth="1"/>
    <col min="3073" max="3073" width="8.140625" bestFit="1" customWidth="1"/>
    <col min="3074" max="3074" width="35.85546875" customWidth="1"/>
    <col min="3075" max="3075" width="0" hidden="1" customWidth="1"/>
    <col min="3076" max="3076" width="14.42578125" customWidth="1"/>
    <col min="3077" max="3077" width="13.5703125" customWidth="1"/>
    <col min="3078" max="3078" width="15.28515625" customWidth="1"/>
    <col min="3079" max="3089" width="0" hidden="1" customWidth="1"/>
    <col min="3329" max="3329" width="8.140625" bestFit="1" customWidth="1"/>
    <col min="3330" max="3330" width="35.85546875" customWidth="1"/>
    <col min="3331" max="3331" width="0" hidden="1" customWidth="1"/>
    <col min="3332" max="3332" width="14.42578125" customWidth="1"/>
    <col min="3333" max="3333" width="13.5703125" customWidth="1"/>
    <col min="3334" max="3334" width="15.28515625" customWidth="1"/>
    <col min="3335" max="3345" width="0" hidden="1" customWidth="1"/>
    <col min="3585" max="3585" width="8.140625" bestFit="1" customWidth="1"/>
    <col min="3586" max="3586" width="35.85546875" customWidth="1"/>
    <col min="3587" max="3587" width="0" hidden="1" customWidth="1"/>
    <col min="3588" max="3588" width="14.42578125" customWidth="1"/>
    <col min="3589" max="3589" width="13.5703125" customWidth="1"/>
    <col min="3590" max="3590" width="15.28515625" customWidth="1"/>
    <col min="3591" max="3601" width="0" hidden="1" customWidth="1"/>
    <col min="3841" max="3841" width="8.140625" bestFit="1" customWidth="1"/>
    <col min="3842" max="3842" width="35.85546875" customWidth="1"/>
    <col min="3843" max="3843" width="0" hidden="1" customWidth="1"/>
    <col min="3844" max="3844" width="14.42578125" customWidth="1"/>
    <col min="3845" max="3845" width="13.5703125" customWidth="1"/>
    <col min="3846" max="3846" width="15.28515625" customWidth="1"/>
    <col min="3847" max="3857" width="0" hidden="1" customWidth="1"/>
    <col min="4097" max="4097" width="8.140625" bestFit="1" customWidth="1"/>
    <col min="4098" max="4098" width="35.85546875" customWidth="1"/>
    <col min="4099" max="4099" width="0" hidden="1" customWidth="1"/>
    <col min="4100" max="4100" width="14.42578125" customWidth="1"/>
    <col min="4101" max="4101" width="13.5703125" customWidth="1"/>
    <col min="4102" max="4102" width="15.28515625" customWidth="1"/>
    <col min="4103" max="4113" width="0" hidden="1" customWidth="1"/>
    <col min="4353" max="4353" width="8.140625" bestFit="1" customWidth="1"/>
    <col min="4354" max="4354" width="35.85546875" customWidth="1"/>
    <col min="4355" max="4355" width="0" hidden="1" customWidth="1"/>
    <col min="4356" max="4356" width="14.42578125" customWidth="1"/>
    <col min="4357" max="4357" width="13.5703125" customWidth="1"/>
    <col min="4358" max="4358" width="15.28515625" customWidth="1"/>
    <col min="4359" max="4369" width="0" hidden="1" customWidth="1"/>
    <col min="4609" max="4609" width="8.140625" bestFit="1" customWidth="1"/>
    <col min="4610" max="4610" width="35.85546875" customWidth="1"/>
    <col min="4611" max="4611" width="0" hidden="1" customWidth="1"/>
    <col min="4612" max="4612" width="14.42578125" customWidth="1"/>
    <col min="4613" max="4613" width="13.5703125" customWidth="1"/>
    <col min="4614" max="4614" width="15.28515625" customWidth="1"/>
    <col min="4615" max="4625" width="0" hidden="1" customWidth="1"/>
    <col min="4865" max="4865" width="8.140625" bestFit="1" customWidth="1"/>
    <col min="4866" max="4866" width="35.85546875" customWidth="1"/>
    <col min="4867" max="4867" width="0" hidden="1" customWidth="1"/>
    <col min="4868" max="4868" width="14.42578125" customWidth="1"/>
    <col min="4869" max="4869" width="13.5703125" customWidth="1"/>
    <col min="4870" max="4870" width="15.28515625" customWidth="1"/>
    <col min="4871" max="4881" width="0" hidden="1" customWidth="1"/>
    <col min="5121" max="5121" width="8.140625" bestFit="1" customWidth="1"/>
    <col min="5122" max="5122" width="35.85546875" customWidth="1"/>
    <col min="5123" max="5123" width="0" hidden="1" customWidth="1"/>
    <col min="5124" max="5124" width="14.42578125" customWidth="1"/>
    <col min="5125" max="5125" width="13.5703125" customWidth="1"/>
    <col min="5126" max="5126" width="15.28515625" customWidth="1"/>
    <col min="5127" max="5137" width="0" hidden="1" customWidth="1"/>
    <col min="5377" max="5377" width="8.140625" bestFit="1" customWidth="1"/>
    <col min="5378" max="5378" width="35.85546875" customWidth="1"/>
    <col min="5379" max="5379" width="0" hidden="1" customWidth="1"/>
    <col min="5380" max="5380" width="14.42578125" customWidth="1"/>
    <col min="5381" max="5381" width="13.5703125" customWidth="1"/>
    <col min="5382" max="5382" width="15.28515625" customWidth="1"/>
    <col min="5383" max="5393" width="0" hidden="1" customWidth="1"/>
    <col min="5633" max="5633" width="8.140625" bestFit="1" customWidth="1"/>
    <col min="5634" max="5634" width="35.85546875" customWidth="1"/>
    <col min="5635" max="5635" width="0" hidden="1" customWidth="1"/>
    <col min="5636" max="5636" width="14.42578125" customWidth="1"/>
    <col min="5637" max="5637" width="13.5703125" customWidth="1"/>
    <col min="5638" max="5638" width="15.28515625" customWidth="1"/>
    <col min="5639" max="5649" width="0" hidden="1" customWidth="1"/>
    <col min="5889" max="5889" width="8.140625" bestFit="1" customWidth="1"/>
    <col min="5890" max="5890" width="35.85546875" customWidth="1"/>
    <col min="5891" max="5891" width="0" hidden="1" customWidth="1"/>
    <col min="5892" max="5892" width="14.42578125" customWidth="1"/>
    <col min="5893" max="5893" width="13.5703125" customWidth="1"/>
    <col min="5894" max="5894" width="15.28515625" customWidth="1"/>
    <col min="5895" max="5905" width="0" hidden="1" customWidth="1"/>
    <col min="6145" max="6145" width="8.140625" bestFit="1" customWidth="1"/>
    <col min="6146" max="6146" width="35.85546875" customWidth="1"/>
    <col min="6147" max="6147" width="0" hidden="1" customWidth="1"/>
    <col min="6148" max="6148" width="14.42578125" customWidth="1"/>
    <col min="6149" max="6149" width="13.5703125" customWidth="1"/>
    <col min="6150" max="6150" width="15.28515625" customWidth="1"/>
    <col min="6151" max="6161" width="0" hidden="1" customWidth="1"/>
    <col min="6401" max="6401" width="8.140625" bestFit="1" customWidth="1"/>
    <col min="6402" max="6402" width="35.85546875" customWidth="1"/>
    <col min="6403" max="6403" width="0" hidden="1" customWidth="1"/>
    <col min="6404" max="6404" width="14.42578125" customWidth="1"/>
    <col min="6405" max="6405" width="13.5703125" customWidth="1"/>
    <col min="6406" max="6406" width="15.28515625" customWidth="1"/>
    <col min="6407" max="6417" width="0" hidden="1" customWidth="1"/>
    <col min="6657" max="6657" width="8.140625" bestFit="1" customWidth="1"/>
    <col min="6658" max="6658" width="35.85546875" customWidth="1"/>
    <col min="6659" max="6659" width="0" hidden="1" customWidth="1"/>
    <col min="6660" max="6660" width="14.42578125" customWidth="1"/>
    <col min="6661" max="6661" width="13.5703125" customWidth="1"/>
    <col min="6662" max="6662" width="15.28515625" customWidth="1"/>
    <col min="6663" max="6673" width="0" hidden="1" customWidth="1"/>
    <col min="6913" max="6913" width="8.140625" bestFit="1" customWidth="1"/>
    <col min="6914" max="6914" width="35.85546875" customWidth="1"/>
    <col min="6915" max="6915" width="0" hidden="1" customWidth="1"/>
    <col min="6916" max="6916" width="14.42578125" customWidth="1"/>
    <col min="6917" max="6917" width="13.5703125" customWidth="1"/>
    <col min="6918" max="6918" width="15.28515625" customWidth="1"/>
    <col min="6919" max="6929" width="0" hidden="1" customWidth="1"/>
    <col min="7169" max="7169" width="8.140625" bestFit="1" customWidth="1"/>
    <col min="7170" max="7170" width="35.85546875" customWidth="1"/>
    <col min="7171" max="7171" width="0" hidden="1" customWidth="1"/>
    <col min="7172" max="7172" width="14.42578125" customWidth="1"/>
    <col min="7173" max="7173" width="13.5703125" customWidth="1"/>
    <col min="7174" max="7174" width="15.28515625" customWidth="1"/>
    <col min="7175" max="7185" width="0" hidden="1" customWidth="1"/>
    <col min="7425" max="7425" width="8.140625" bestFit="1" customWidth="1"/>
    <col min="7426" max="7426" width="35.85546875" customWidth="1"/>
    <col min="7427" max="7427" width="0" hidden="1" customWidth="1"/>
    <col min="7428" max="7428" width="14.42578125" customWidth="1"/>
    <col min="7429" max="7429" width="13.5703125" customWidth="1"/>
    <col min="7430" max="7430" width="15.28515625" customWidth="1"/>
    <col min="7431" max="7441" width="0" hidden="1" customWidth="1"/>
    <col min="7681" max="7681" width="8.140625" bestFit="1" customWidth="1"/>
    <col min="7682" max="7682" width="35.85546875" customWidth="1"/>
    <col min="7683" max="7683" width="0" hidden="1" customWidth="1"/>
    <col min="7684" max="7684" width="14.42578125" customWidth="1"/>
    <col min="7685" max="7685" width="13.5703125" customWidth="1"/>
    <col min="7686" max="7686" width="15.28515625" customWidth="1"/>
    <col min="7687" max="7697" width="0" hidden="1" customWidth="1"/>
    <col min="7937" max="7937" width="8.140625" bestFit="1" customWidth="1"/>
    <col min="7938" max="7938" width="35.85546875" customWidth="1"/>
    <col min="7939" max="7939" width="0" hidden="1" customWidth="1"/>
    <col min="7940" max="7940" width="14.42578125" customWidth="1"/>
    <col min="7941" max="7941" width="13.5703125" customWidth="1"/>
    <col min="7942" max="7942" width="15.28515625" customWidth="1"/>
    <col min="7943" max="7953" width="0" hidden="1" customWidth="1"/>
    <col min="8193" max="8193" width="8.140625" bestFit="1" customWidth="1"/>
    <col min="8194" max="8194" width="35.85546875" customWidth="1"/>
    <col min="8195" max="8195" width="0" hidden="1" customWidth="1"/>
    <col min="8196" max="8196" width="14.42578125" customWidth="1"/>
    <col min="8197" max="8197" width="13.5703125" customWidth="1"/>
    <col min="8198" max="8198" width="15.28515625" customWidth="1"/>
    <col min="8199" max="8209" width="0" hidden="1" customWidth="1"/>
    <col min="8449" max="8449" width="8.140625" bestFit="1" customWidth="1"/>
    <col min="8450" max="8450" width="35.85546875" customWidth="1"/>
    <col min="8451" max="8451" width="0" hidden="1" customWidth="1"/>
    <col min="8452" max="8452" width="14.42578125" customWidth="1"/>
    <col min="8453" max="8453" width="13.5703125" customWidth="1"/>
    <col min="8454" max="8454" width="15.28515625" customWidth="1"/>
    <col min="8455" max="8465" width="0" hidden="1" customWidth="1"/>
    <col min="8705" max="8705" width="8.140625" bestFit="1" customWidth="1"/>
    <col min="8706" max="8706" width="35.85546875" customWidth="1"/>
    <col min="8707" max="8707" width="0" hidden="1" customWidth="1"/>
    <col min="8708" max="8708" width="14.42578125" customWidth="1"/>
    <col min="8709" max="8709" width="13.5703125" customWidth="1"/>
    <col min="8710" max="8710" width="15.28515625" customWidth="1"/>
    <col min="8711" max="8721" width="0" hidden="1" customWidth="1"/>
    <col min="8961" max="8961" width="8.140625" bestFit="1" customWidth="1"/>
    <col min="8962" max="8962" width="35.85546875" customWidth="1"/>
    <col min="8963" max="8963" width="0" hidden="1" customWidth="1"/>
    <col min="8964" max="8964" width="14.42578125" customWidth="1"/>
    <col min="8965" max="8965" width="13.5703125" customWidth="1"/>
    <col min="8966" max="8966" width="15.28515625" customWidth="1"/>
    <col min="8967" max="8977" width="0" hidden="1" customWidth="1"/>
    <col min="9217" max="9217" width="8.140625" bestFit="1" customWidth="1"/>
    <col min="9218" max="9218" width="35.85546875" customWidth="1"/>
    <col min="9219" max="9219" width="0" hidden="1" customWidth="1"/>
    <col min="9220" max="9220" width="14.42578125" customWidth="1"/>
    <col min="9221" max="9221" width="13.5703125" customWidth="1"/>
    <col min="9222" max="9222" width="15.28515625" customWidth="1"/>
    <col min="9223" max="9233" width="0" hidden="1" customWidth="1"/>
    <col min="9473" max="9473" width="8.140625" bestFit="1" customWidth="1"/>
    <col min="9474" max="9474" width="35.85546875" customWidth="1"/>
    <col min="9475" max="9475" width="0" hidden="1" customWidth="1"/>
    <col min="9476" max="9476" width="14.42578125" customWidth="1"/>
    <col min="9477" max="9477" width="13.5703125" customWidth="1"/>
    <col min="9478" max="9478" width="15.28515625" customWidth="1"/>
    <col min="9479" max="9489" width="0" hidden="1" customWidth="1"/>
    <col min="9729" max="9729" width="8.140625" bestFit="1" customWidth="1"/>
    <col min="9730" max="9730" width="35.85546875" customWidth="1"/>
    <col min="9731" max="9731" width="0" hidden="1" customWidth="1"/>
    <col min="9732" max="9732" width="14.42578125" customWidth="1"/>
    <col min="9733" max="9733" width="13.5703125" customWidth="1"/>
    <col min="9734" max="9734" width="15.28515625" customWidth="1"/>
    <col min="9735" max="9745" width="0" hidden="1" customWidth="1"/>
    <col min="9985" max="9985" width="8.140625" bestFit="1" customWidth="1"/>
    <col min="9986" max="9986" width="35.85546875" customWidth="1"/>
    <col min="9987" max="9987" width="0" hidden="1" customWidth="1"/>
    <col min="9988" max="9988" width="14.42578125" customWidth="1"/>
    <col min="9989" max="9989" width="13.5703125" customWidth="1"/>
    <col min="9990" max="9990" width="15.28515625" customWidth="1"/>
    <col min="9991" max="10001" width="0" hidden="1" customWidth="1"/>
    <col min="10241" max="10241" width="8.140625" bestFit="1" customWidth="1"/>
    <col min="10242" max="10242" width="35.85546875" customWidth="1"/>
    <col min="10243" max="10243" width="0" hidden="1" customWidth="1"/>
    <col min="10244" max="10244" width="14.42578125" customWidth="1"/>
    <col min="10245" max="10245" width="13.5703125" customWidth="1"/>
    <col min="10246" max="10246" width="15.28515625" customWidth="1"/>
    <col min="10247" max="10257" width="0" hidden="1" customWidth="1"/>
    <col min="10497" max="10497" width="8.140625" bestFit="1" customWidth="1"/>
    <col min="10498" max="10498" width="35.85546875" customWidth="1"/>
    <col min="10499" max="10499" width="0" hidden="1" customWidth="1"/>
    <col min="10500" max="10500" width="14.42578125" customWidth="1"/>
    <col min="10501" max="10501" width="13.5703125" customWidth="1"/>
    <col min="10502" max="10502" width="15.28515625" customWidth="1"/>
    <col min="10503" max="10513" width="0" hidden="1" customWidth="1"/>
    <col min="10753" max="10753" width="8.140625" bestFit="1" customWidth="1"/>
    <col min="10754" max="10754" width="35.85546875" customWidth="1"/>
    <col min="10755" max="10755" width="0" hidden="1" customWidth="1"/>
    <col min="10756" max="10756" width="14.42578125" customWidth="1"/>
    <col min="10757" max="10757" width="13.5703125" customWidth="1"/>
    <col min="10758" max="10758" width="15.28515625" customWidth="1"/>
    <col min="10759" max="10769" width="0" hidden="1" customWidth="1"/>
    <col min="11009" max="11009" width="8.140625" bestFit="1" customWidth="1"/>
    <col min="11010" max="11010" width="35.85546875" customWidth="1"/>
    <col min="11011" max="11011" width="0" hidden="1" customWidth="1"/>
    <col min="11012" max="11012" width="14.42578125" customWidth="1"/>
    <col min="11013" max="11013" width="13.5703125" customWidth="1"/>
    <col min="11014" max="11014" width="15.28515625" customWidth="1"/>
    <col min="11015" max="11025" width="0" hidden="1" customWidth="1"/>
    <col min="11265" max="11265" width="8.140625" bestFit="1" customWidth="1"/>
    <col min="11266" max="11266" width="35.85546875" customWidth="1"/>
    <col min="11267" max="11267" width="0" hidden="1" customWidth="1"/>
    <col min="11268" max="11268" width="14.42578125" customWidth="1"/>
    <col min="11269" max="11269" width="13.5703125" customWidth="1"/>
    <col min="11270" max="11270" width="15.28515625" customWidth="1"/>
    <col min="11271" max="11281" width="0" hidden="1" customWidth="1"/>
    <col min="11521" max="11521" width="8.140625" bestFit="1" customWidth="1"/>
    <col min="11522" max="11522" width="35.85546875" customWidth="1"/>
    <col min="11523" max="11523" width="0" hidden="1" customWidth="1"/>
    <col min="11524" max="11524" width="14.42578125" customWidth="1"/>
    <col min="11525" max="11525" width="13.5703125" customWidth="1"/>
    <col min="11526" max="11526" width="15.28515625" customWidth="1"/>
    <col min="11527" max="11537" width="0" hidden="1" customWidth="1"/>
    <col min="11777" max="11777" width="8.140625" bestFit="1" customWidth="1"/>
    <col min="11778" max="11778" width="35.85546875" customWidth="1"/>
    <col min="11779" max="11779" width="0" hidden="1" customWidth="1"/>
    <col min="11780" max="11780" width="14.42578125" customWidth="1"/>
    <col min="11781" max="11781" width="13.5703125" customWidth="1"/>
    <col min="11782" max="11782" width="15.28515625" customWidth="1"/>
    <col min="11783" max="11793" width="0" hidden="1" customWidth="1"/>
    <col min="12033" max="12033" width="8.140625" bestFit="1" customWidth="1"/>
    <col min="12034" max="12034" width="35.85546875" customWidth="1"/>
    <col min="12035" max="12035" width="0" hidden="1" customWidth="1"/>
    <col min="12036" max="12036" width="14.42578125" customWidth="1"/>
    <col min="12037" max="12037" width="13.5703125" customWidth="1"/>
    <col min="12038" max="12038" width="15.28515625" customWidth="1"/>
    <col min="12039" max="12049" width="0" hidden="1" customWidth="1"/>
    <col min="12289" max="12289" width="8.140625" bestFit="1" customWidth="1"/>
    <col min="12290" max="12290" width="35.85546875" customWidth="1"/>
    <col min="12291" max="12291" width="0" hidden="1" customWidth="1"/>
    <col min="12292" max="12292" width="14.42578125" customWidth="1"/>
    <col min="12293" max="12293" width="13.5703125" customWidth="1"/>
    <col min="12294" max="12294" width="15.28515625" customWidth="1"/>
    <col min="12295" max="12305" width="0" hidden="1" customWidth="1"/>
    <col min="12545" max="12545" width="8.140625" bestFit="1" customWidth="1"/>
    <col min="12546" max="12546" width="35.85546875" customWidth="1"/>
    <col min="12547" max="12547" width="0" hidden="1" customWidth="1"/>
    <col min="12548" max="12548" width="14.42578125" customWidth="1"/>
    <col min="12549" max="12549" width="13.5703125" customWidth="1"/>
    <col min="12550" max="12550" width="15.28515625" customWidth="1"/>
    <col min="12551" max="12561" width="0" hidden="1" customWidth="1"/>
    <col min="12801" max="12801" width="8.140625" bestFit="1" customWidth="1"/>
    <col min="12802" max="12802" width="35.85546875" customWidth="1"/>
    <col min="12803" max="12803" width="0" hidden="1" customWidth="1"/>
    <col min="12804" max="12804" width="14.42578125" customWidth="1"/>
    <col min="12805" max="12805" width="13.5703125" customWidth="1"/>
    <col min="12806" max="12806" width="15.28515625" customWidth="1"/>
    <col min="12807" max="12817" width="0" hidden="1" customWidth="1"/>
    <col min="13057" max="13057" width="8.140625" bestFit="1" customWidth="1"/>
    <col min="13058" max="13058" width="35.85546875" customWidth="1"/>
    <col min="13059" max="13059" width="0" hidden="1" customWidth="1"/>
    <col min="13060" max="13060" width="14.42578125" customWidth="1"/>
    <col min="13061" max="13061" width="13.5703125" customWidth="1"/>
    <col min="13062" max="13062" width="15.28515625" customWidth="1"/>
    <col min="13063" max="13073" width="0" hidden="1" customWidth="1"/>
    <col min="13313" max="13313" width="8.140625" bestFit="1" customWidth="1"/>
    <col min="13314" max="13314" width="35.85546875" customWidth="1"/>
    <col min="13315" max="13315" width="0" hidden="1" customWidth="1"/>
    <col min="13316" max="13316" width="14.42578125" customWidth="1"/>
    <col min="13317" max="13317" width="13.5703125" customWidth="1"/>
    <col min="13318" max="13318" width="15.28515625" customWidth="1"/>
    <col min="13319" max="13329" width="0" hidden="1" customWidth="1"/>
    <col min="13569" max="13569" width="8.140625" bestFit="1" customWidth="1"/>
    <col min="13570" max="13570" width="35.85546875" customWidth="1"/>
    <col min="13571" max="13571" width="0" hidden="1" customWidth="1"/>
    <col min="13572" max="13572" width="14.42578125" customWidth="1"/>
    <col min="13573" max="13573" width="13.5703125" customWidth="1"/>
    <col min="13574" max="13574" width="15.28515625" customWidth="1"/>
    <col min="13575" max="13585" width="0" hidden="1" customWidth="1"/>
    <col min="13825" max="13825" width="8.140625" bestFit="1" customWidth="1"/>
    <col min="13826" max="13826" width="35.85546875" customWidth="1"/>
    <col min="13827" max="13827" width="0" hidden="1" customWidth="1"/>
    <col min="13828" max="13828" width="14.42578125" customWidth="1"/>
    <col min="13829" max="13829" width="13.5703125" customWidth="1"/>
    <col min="13830" max="13830" width="15.28515625" customWidth="1"/>
    <col min="13831" max="13841" width="0" hidden="1" customWidth="1"/>
    <col min="14081" max="14081" width="8.140625" bestFit="1" customWidth="1"/>
    <col min="14082" max="14082" width="35.85546875" customWidth="1"/>
    <col min="14083" max="14083" width="0" hidden="1" customWidth="1"/>
    <col min="14084" max="14084" width="14.42578125" customWidth="1"/>
    <col min="14085" max="14085" width="13.5703125" customWidth="1"/>
    <col min="14086" max="14086" width="15.28515625" customWidth="1"/>
    <col min="14087" max="14097" width="0" hidden="1" customWidth="1"/>
    <col min="14337" max="14337" width="8.140625" bestFit="1" customWidth="1"/>
    <col min="14338" max="14338" width="35.85546875" customWidth="1"/>
    <col min="14339" max="14339" width="0" hidden="1" customWidth="1"/>
    <col min="14340" max="14340" width="14.42578125" customWidth="1"/>
    <col min="14341" max="14341" width="13.5703125" customWidth="1"/>
    <col min="14342" max="14342" width="15.28515625" customWidth="1"/>
    <col min="14343" max="14353" width="0" hidden="1" customWidth="1"/>
    <col min="14593" max="14593" width="8.140625" bestFit="1" customWidth="1"/>
    <col min="14594" max="14594" width="35.85546875" customWidth="1"/>
    <col min="14595" max="14595" width="0" hidden="1" customWidth="1"/>
    <col min="14596" max="14596" width="14.42578125" customWidth="1"/>
    <col min="14597" max="14597" width="13.5703125" customWidth="1"/>
    <col min="14598" max="14598" width="15.28515625" customWidth="1"/>
    <col min="14599" max="14609" width="0" hidden="1" customWidth="1"/>
    <col min="14849" max="14849" width="8.140625" bestFit="1" customWidth="1"/>
    <col min="14850" max="14850" width="35.85546875" customWidth="1"/>
    <col min="14851" max="14851" width="0" hidden="1" customWidth="1"/>
    <col min="14852" max="14852" width="14.42578125" customWidth="1"/>
    <col min="14853" max="14853" width="13.5703125" customWidth="1"/>
    <col min="14854" max="14854" width="15.28515625" customWidth="1"/>
    <col min="14855" max="14865" width="0" hidden="1" customWidth="1"/>
    <col min="15105" max="15105" width="8.140625" bestFit="1" customWidth="1"/>
    <col min="15106" max="15106" width="35.85546875" customWidth="1"/>
    <col min="15107" max="15107" width="0" hidden="1" customWidth="1"/>
    <col min="15108" max="15108" width="14.42578125" customWidth="1"/>
    <col min="15109" max="15109" width="13.5703125" customWidth="1"/>
    <col min="15110" max="15110" width="15.28515625" customWidth="1"/>
    <col min="15111" max="15121" width="0" hidden="1" customWidth="1"/>
    <col min="15361" max="15361" width="8.140625" bestFit="1" customWidth="1"/>
    <col min="15362" max="15362" width="35.85546875" customWidth="1"/>
    <col min="15363" max="15363" width="0" hidden="1" customWidth="1"/>
    <col min="15364" max="15364" width="14.42578125" customWidth="1"/>
    <col min="15365" max="15365" width="13.5703125" customWidth="1"/>
    <col min="15366" max="15366" width="15.28515625" customWidth="1"/>
    <col min="15367" max="15377" width="0" hidden="1" customWidth="1"/>
    <col min="15617" max="15617" width="8.140625" bestFit="1" customWidth="1"/>
    <col min="15618" max="15618" width="35.85546875" customWidth="1"/>
    <col min="15619" max="15619" width="0" hidden="1" customWidth="1"/>
    <col min="15620" max="15620" width="14.42578125" customWidth="1"/>
    <col min="15621" max="15621" width="13.5703125" customWidth="1"/>
    <col min="15622" max="15622" width="15.28515625" customWidth="1"/>
    <col min="15623" max="15633" width="0" hidden="1" customWidth="1"/>
    <col min="15873" max="15873" width="8.140625" bestFit="1" customWidth="1"/>
    <col min="15874" max="15874" width="35.85546875" customWidth="1"/>
    <col min="15875" max="15875" width="0" hidden="1" customWidth="1"/>
    <col min="15876" max="15876" width="14.42578125" customWidth="1"/>
    <col min="15877" max="15877" width="13.5703125" customWidth="1"/>
    <col min="15878" max="15878" width="15.28515625" customWidth="1"/>
    <col min="15879" max="15889" width="0" hidden="1" customWidth="1"/>
    <col min="16129" max="16129" width="8.140625" bestFit="1" customWidth="1"/>
    <col min="16130" max="16130" width="35.85546875" customWidth="1"/>
    <col min="16131" max="16131" width="0" hidden="1" customWidth="1"/>
    <col min="16132" max="16132" width="14.42578125" customWidth="1"/>
    <col min="16133" max="16133" width="13.5703125" customWidth="1"/>
    <col min="16134" max="16134" width="15.28515625" customWidth="1"/>
    <col min="16135" max="16145" width="0" hidden="1" customWidth="1"/>
  </cols>
  <sheetData>
    <row r="1" spans="1:16" ht="15.75" x14ac:dyDescent="0.25">
      <c r="C1" s="529"/>
      <c r="D1" s="529"/>
      <c r="E1" s="528" t="s">
        <v>432</v>
      </c>
    </row>
    <row r="2" spans="1:16" ht="15.75" x14ac:dyDescent="0.25">
      <c r="C2" s="529"/>
      <c r="D2" s="529"/>
      <c r="E2" s="528" t="s">
        <v>108</v>
      </c>
      <c r="F2" s="528"/>
    </row>
    <row r="3" spans="1:16" ht="15.75" x14ac:dyDescent="0.25">
      <c r="C3" s="529"/>
      <c r="D3" s="529"/>
      <c r="E3" s="528" t="s">
        <v>169</v>
      </c>
      <c r="F3" s="528"/>
    </row>
    <row r="4" spans="1:16" x14ac:dyDescent="0.2">
      <c r="B4" s="530"/>
      <c r="C4" s="530"/>
      <c r="D4" s="530"/>
      <c r="E4" s="527" t="s">
        <v>430</v>
      </c>
      <c r="F4" s="527"/>
    </row>
    <row r="5" spans="1:16" x14ac:dyDescent="0.2">
      <c r="B5" s="530"/>
      <c r="C5" s="530"/>
      <c r="D5" s="530"/>
    </row>
    <row r="6" spans="1:16" ht="118.5" customHeight="1" x14ac:dyDescent="0.3">
      <c r="A6" s="531" t="s">
        <v>433</v>
      </c>
      <c r="B6" s="531"/>
      <c r="C6" s="531"/>
      <c r="D6" s="531"/>
      <c r="E6" s="531"/>
      <c r="F6" s="531"/>
    </row>
    <row r="7" spans="1:16" ht="20.25" x14ac:dyDescent="0.3">
      <c r="A7" s="532"/>
      <c r="B7" s="532"/>
      <c r="C7" s="532"/>
      <c r="D7" s="532"/>
    </row>
    <row r="8" spans="1:16" ht="20.25" x14ac:dyDescent="0.3">
      <c r="A8" s="532"/>
      <c r="B8" s="532"/>
      <c r="C8" s="532"/>
      <c r="F8" s="533" t="s">
        <v>434</v>
      </c>
    </row>
    <row r="9" spans="1:16" ht="20.25" x14ac:dyDescent="0.3">
      <c r="A9" s="532"/>
      <c r="B9" s="532"/>
      <c r="C9" s="532"/>
      <c r="F9" s="533"/>
    </row>
    <row r="10" spans="1:16" ht="117.75" customHeight="1" x14ac:dyDescent="0.3">
      <c r="A10" s="531" t="s">
        <v>435</v>
      </c>
      <c r="B10" s="531"/>
      <c r="C10" s="531"/>
      <c r="D10" s="531"/>
      <c r="E10" s="531"/>
      <c r="F10" s="531"/>
    </row>
    <row r="11" spans="1:16" ht="20.25" x14ac:dyDescent="0.3">
      <c r="A11" s="532"/>
      <c r="B11" s="532"/>
      <c r="C11" s="532"/>
      <c r="D11" s="532"/>
      <c r="E11" s="532"/>
      <c r="F11" s="534" t="s">
        <v>2</v>
      </c>
    </row>
    <row r="12" spans="1:16" ht="30" x14ac:dyDescent="0.25">
      <c r="A12" s="535" t="s">
        <v>242</v>
      </c>
      <c r="B12" s="536" t="s">
        <v>436</v>
      </c>
      <c r="C12" s="537" t="s">
        <v>78</v>
      </c>
      <c r="D12" s="538" t="s">
        <v>421</v>
      </c>
      <c r="E12" s="538" t="s">
        <v>420</v>
      </c>
      <c r="F12" s="538" t="s">
        <v>419</v>
      </c>
    </row>
    <row r="13" spans="1:16" ht="15.75" x14ac:dyDescent="0.25">
      <c r="A13" s="539" t="s">
        <v>245</v>
      </c>
      <c r="B13" s="540"/>
      <c r="C13" s="541">
        <v>545200</v>
      </c>
      <c r="D13" s="542"/>
      <c r="E13" s="542"/>
      <c r="F13" s="542"/>
      <c r="G13" s="543">
        <v>92140</v>
      </c>
      <c r="H13" s="543">
        <v>92600</v>
      </c>
      <c r="I13" s="543">
        <v>95115</v>
      </c>
      <c r="K13">
        <f>D13*1.025</f>
        <v>0</v>
      </c>
      <c r="L13">
        <f>G13*100.492/100</f>
        <v>92593.328800000003</v>
      </c>
      <c r="M13">
        <f>H13*102.716/100</f>
        <v>95115.016000000003</v>
      </c>
      <c r="N13">
        <v>92180</v>
      </c>
      <c r="O13">
        <v>92630</v>
      </c>
      <c r="P13">
        <v>95150</v>
      </c>
    </row>
    <row r="14" spans="1:16" ht="15.75" x14ac:dyDescent="0.25">
      <c r="A14" s="544"/>
      <c r="B14" s="544" t="s">
        <v>437</v>
      </c>
      <c r="C14" s="545">
        <f>SUM(C13:C13)</f>
        <v>545200</v>
      </c>
      <c r="D14" s="546">
        <f>SUM(D13:D13)</f>
        <v>0</v>
      </c>
      <c r="E14" s="546">
        <f>SUM(E13:E13)</f>
        <v>0</v>
      </c>
      <c r="F14" s="546">
        <f>SUM(F13:F13)</f>
        <v>0</v>
      </c>
      <c r="G14" s="543">
        <v>92140</v>
      </c>
      <c r="H14" s="543">
        <v>92600</v>
      </c>
      <c r="I14" s="543">
        <v>95115</v>
      </c>
      <c r="K14">
        <f>D14*1.025</f>
        <v>0</v>
      </c>
      <c r="L14">
        <f>G14*100.492/100</f>
        <v>92593.328800000003</v>
      </c>
      <c r="M14">
        <f>H14*102.716/100</f>
        <v>95115.016000000003</v>
      </c>
      <c r="N14">
        <v>92180</v>
      </c>
      <c r="O14">
        <v>92630</v>
      </c>
      <c r="P14">
        <v>95150</v>
      </c>
    </row>
    <row r="15" spans="1:16" ht="15.75" x14ac:dyDescent="0.25">
      <c r="G15" s="547">
        <v>2212400</v>
      </c>
      <c r="H15" s="548">
        <v>2223300</v>
      </c>
      <c r="I15" s="549">
        <v>2283700</v>
      </c>
      <c r="N15">
        <v>2212400</v>
      </c>
      <c r="O15">
        <v>2223300</v>
      </c>
      <c r="P15">
        <v>2283700</v>
      </c>
    </row>
    <row r="16" spans="1:16" x14ac:dyDescent="0.2">
      <c r="G16" s="550" t="e">
        <f>#REF!-G15</f>
        <v>#REF!</v>
      </c>
      <c r="H16" s="550" t="e">
        <f>#REF!-H15</f>
        <v>#REF!</v>
      </c>
      <c r="I16" s="550" t="e">
        <f>#REF!-I15</f>
        <v>#REF!</v>
      </c>
      <c r="N16" t="e">
        <f>#REF!-N15</f>
        <v>#REF!</v>
      </c>
      <c r="O16" t="e">
        <f>#REF!-O15</f>
        <v>#REF!</v>
      </c>
      <c r="P16" t="e">
        <f>#REF!-P15</f>
        <v>#REF!</v>
      </c>
    </row>
  </sheetData>
  <mergeCells count="4">
    <mergeCell ref="B4:D4"/>
    <mergeCell ref="B5:D5"/>
    <mergeCell ref="A6:F6"/>
    <mergeCell ref="A10:F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87" zoomScaleSheetLayoutView="87" workbookViewId="0"/>
  </sheetViews>
  <sheetFormatPr defaultColWidth="8.7109375" defaultRowHeight="18.75" x14ac:dyDescent="0.3"/>
  <cols>
    <col min="1" max="1" width="8.140625" style="552" customWidth="1"/>
    <col min="2" max="2" width="83.42578125" style="551" customWidth="1"/>
    <col min="3" max="3" width="26.85546875" style="551" customWidth="1"/>
    <col min="4" max="4" width="11" style="551" customWidth="1"/>
    <col min="5" max="16384" width="8.7109375" style="551"/>
  </cols>
  <sheetData>
    <row r="1" spans="1:4" ht="15.75" customHeight="1" x14ac:dyDescent="0.3">
      <c r="C1" s="528" t="s">
        <v>432</v>
      </c>
    </row>
    <row r="2" spans="1:4" ht="15.75" customHeight="1" x14ac:dyDescent="0.3">
      <c r="C2" s="528" t="s">
        <v>108</v>
      </c>
      <c r="D2" s="528"/>
    </row>
    <row r="3" spans="1:4" ht="15.75" customHeight="1" x14ac:dyDescent="0.3">
      <c r="C3" s="528" t="s">
        <v>169</v>
      </c>
      <c r="D3" s="528"/>
    </row>
    <row r="4" spans="1:4" ht="15.75" customHeight="1" x14ac:dyDescent="0.3">
      <c r="A4" s="586"/>
      <c r="B4" s="586"/>
      <c r="C4" s="527" t="s">
        <v>430</v>
      </c>
      <c r="D4" s="527"/>
    </row>
    <row r="5" spans="1:4" ht="15.75" customHeight="1" x14ac:dyDescent="0.3">
      <c r="A5" s="586"/>
      <c r="B5" s="586"/>
      <c r="C5" s="527"/>
    </row>
    <row r="6" spans="1:4" ht="15.75" customHeight="1" x14ac:dyDescent="0.3">
      <c r="A6" s="585" t="s">
        <v>476</v>
      </c>
      <c r="B6" s="585"/>
      <c r="C6" s="585"/>
    </row>
    <row r="7" spans="1:4" ht="46.5" customHeight="1" x14ac:dyDescent="0.3">
      <c r="A7" s="584"/>
      <c r="B7" s="584"/>
      <c r="C7" s="583" t="s">
        <v>2</v>
      </c>
    </row>
    <row r="8" spans="1:4" s="581" customFormat="1" ht="56.25" customHeight="1" x14ac:dyDescent="0.2">
      <c r="A8" s="582" t="s">
        <v>475</v>
      </c>
      <c r="B8" s="579" t="s">
        <v>109</v>
      </c>
      <c r="C8" s="582" t="s">
        <v>474</v>
      </c>
      <c r="D8" s="552"/>
    </row>
    <row r="9" spans="1:4" s="578" customFormat="1" x14ac:dyDescent="0.3">
      <c r="A9" s="580">
        <v>1</v>
      </c>
      <c r="B9" s="580">
        <v>2</v>
      </c>
      <c r="C9" s="579">
        <v>3</v>
      </c>
      <c r="D9" s="552"/>
    </row>
    <row r="10" spans="1:4" ht="26.25" customHeight="1" x14ac:dyDescent="0.3">
      <c r="A10" s="566">
        <v>1</v>
      </c>
      <c r="B10" s="577" t="s">
        <v>473</v>
      </c>
      <c r="C10" s="576">
        <f>C11+C12</f>
        <v>4311200</v>
      </c>
      <c r="D10" s="552"/>
    </row>
    <row r="11" spans="1:4" ht="57.75" customHeight="1" x14ac:dyDescent="0.3">
      <c r="A11" s="559" t="s">
        <v>472</v>
      </c>
      <c r="B11" s="575" t="s">
        <v>471</v>
      </c>
      <c r="C11" s="574">
        <v>3511200</v>
      </c>
      <c r="D11" s="552"/>
    </row>
    <row r="12" spans="1:4" ht="54" customHeight="1" x14ac:dyDescent="0.3">
      <c r="A12" s="559" t="s">
        <v>470</v>
      </c>
      <c r="B12" s="560" t="s">
        <v>469</v>
      </c>
      <c r="C12" s="574">
        <v>800000</v>
      </c>
      <c r="D12" s="552"/>
    </row>
    <row r="13" spans="1:4" ht="40.5" customHeight="1" x14ac:dyDescent="0.3">
      <c r="A13" s="559" t="s">
        <v>468</v>
      </c>
      <c r="B13" s="560" t="s">
        <v>467</v>
      </c>
      <c r="C13" s="574"/>
      <c r="D13" s="552"/>
    </row>
    <row r="14" spans="1:4" ht="21.75" customHeight="1" x14ac:dyDescent="0.3">
      <c r="A14" s="561" t="s">
        <v>466</v>
      </c>
      <c r="B14" s="560" t="s">
        <v>452</v>
      </c>
      <c r="C14" s="574"/>
      <c r="D14" s="552"/>
    </row>
    <row r="15" spans="1:4" x14ac:dyDescent="0.3">
      <c r="A15" s="561"/>
      <c r="B15" s="560" t="s">
        <v>448</v>
      </c>
      <c r="C15" s="574"/>
      <c r="D15" s="552"/>
    </row>
    <row r="16" spans="1:4" x14ac:dyDescent="0.3">
      <c r="A16" s="561"/>
      <c r="B16" s="560" t="s">
        <v>451</v>
      </c>
      <c r="C16" s="574"/>
      <c r="D16" s="552"/>
    </row>
    <row r="17" spans="1:10" ht="24" customHeight="1" x14ac:dyDescent="0.3">
      <c r="A17" s="561" t="s">
        <v>465</v>
      </c>
      <c r="B17" s="560" t="s">
        <v>449</v>
      </c>
      <c r="C17" s="574"/>
      <c r="D17" s="552"/>
    </row>
    <row r="18" spans="1:10" ht="20.25" customHeight="1" x14ac:dyDescent="0.3">
      <c r="A18" s="561"/>
      <c r="B18" s="560" t="s">
        <v>448</v>
      </c>
      <c r="C18" s="574"/>
      <c r="D18" s="552"/>
    </row>
    <row r="19" spans="1:10" x14ac:dyDescent="0.3">
      <c r="A19" s="561"/>
      <c r="B19" s="560" t="s">
        <v>447</v>
      </c>
      <c r="C19" s="574"/>
      <c r="D19" s="552"/>
    </row>
    <row r="20" spans="1:10" ht="23.25" customHeight="1" x14ac:dyDescent="0.3">
      <c r="A20" s="561"/>
      <c r="B20" s="560" t="s">
        <v>446</v>
      </c>
      <c r="C20" s="573"/>
      <c r="D20" s="552"/>
    </row>
    <row r="21" spans="1:10" ht="33.75" customHeight="1" x14ac:dyDescent="0.3">
      <c r="A21" s="559" t="s">
        <v>464</v>
      </c>
      <c r="B21" s="560" t="s">
        <v>444</v>
      </c>
      <c r="C21" s="574"/>
      <c r="D21" s="552"/>
    </row>
    <row r="22" spans="1:10" s="571" customFormat="1" ht="39.75" customHeight="1" x14ac:dyDescent="0.3">
      <c r="A22" s="559" t="s">
        <v>463</v>
      </c>
      <c r="B22" s="560" t="s">
        <v>462</v>
      </c>
      <c r="C22" s="573"/>
      <c r="D22" s="572"/>
    </row>
    <row r="23" spans="1:10" x14ac:dyDescent="0.3">
      <c r="A23" s="559"/>
      <c r="B23" s="560" t="s">
        <v>441</v>
      </c>
      <c r="C23" s="570"/>
      <c r="D23" s="569"/>
      <c r="E23" s="562"/>
      <c r="F23" s="562"/>
      <c r="G23" s="562"/>
      <c r="H23" s="562"/>
      <c r="I23" s="562"/>
      <c r="J23" s="562"/>
    </row>
    <row r="24" spans="1:10" x14ac:dyDescent="0.3">
      <c r="A24" s="559"/>
      <c r="B24" s="560" t="s">
        <v>440</v>
      </c>
      <c r="C24" s="568"/>
      <c r="D24" s="562"/>
      <c r="E24" s="562"/>
      <c r="F24" s="562"/>
      <c r="G24" s="562"/>
      <c r="H24" s="562"/>
      <c r="I24" s="562"/>
      <c r="J24" s="562"/>
    </row>
    <row r="25" spans="1:10" ht="17.25" customHeight="1" x14ac:dyDescent="0.3">
      <c r="A25" s="559"/>
      <c r="B25" s="560" t="s">
        <v>439</v>
      </c>
      <c r="C25" s="567"/>
      <c r="D25" s="562"/>
      <c r="E25" s="562"/>
      <c r="F25" s="562"/>
      <c r="G25" s="562"/>
      <c r="H25" s="562"/>
      <c r="I25" s="562"/>
      <c r="J25" s="562"/>
    </row>
    <row r="26" spans="1:10" s="553" customFormat="1" x14ac:dyDescent="0.3">
      <c r="A26" s="566" t="s">
        <v>461</v>
      </c>
      <c r="B26" s="555" t="s">
        <v>460</v>
      </c>
      <c r="C26" s="565">
        <f>C27+C28</f>
        <v>8</v>
      </c>
      <c r="D26" s="564"/>
      <c r="E26" s="564"/>
      <c r="F26" s="564"/>
      <c r="G26" s="564"/>
      <c r="H26" s="564"/>
      <c r="I26" s="564"/>
      <c r="J26" s="564"/>
    </row>
    <row r="27" spans="1:10" ht="51.75" customHeight="1" x14ac:dyDescent="0.3">
      <c r="A27" s="559" t="s">
        <v>459</v>
      </c>
      <c r="B27" s="560" t="s">
        <v>458</v>
      </c>
      <c r="C27" s="563">
        <v>5.5</v>
      </c>
      <c r="D27" s="562"/>
      <c r="E27" s="562"/>
      <c r="F27" s="562"/>
      <c r="G27" s="562"/>
      <c r="H27" s="562"/>
      <c r="I27" s="562"/>
      <c r="J27" s="562"/>
    </row>
    <row r="28" spans="1:10" ht="60.75" customHeight="1" x14ac:dyDescent="0.3">
      <c r="A28" s="559" t="s">
        <v>457</v>
      </c>
      <c r="B28" s="560" t="s">
        <v>456</v>
      </c>
      <c r="C28" s="563">
        <v>2.5</v>
      </c>
      <c r="D28" s="562"/>
      <c r="E28" s="562"/>
      <c r="F28" s="562"/>
      <c r="G28" s="562"/>
      <c r="H28" s="562"/>
      <c r="I28" s="562"/>
      <c r="J28" s="562"/>
    </row>
    <row r="29" spans="1:10" ht="32.25" customHeight="1" x14ac:dyDescent="0.3">
      <c r="A29" s="559" t="s">
        <v>455</v>
      </c>
      <c r="B29" s="560" t="s">
        <v>454</v>
      </c>
      <c r="C29" s="563"/>
      <c r="D29" s="562"/>
      <c r="E29" s="562"/>
      <c r="F29" s="562"/>
      <c r="G29" s="562"/>
      <c r="H29" s="562"/>
      <c r="I29" s="562"/>
      <c r="J29" s="562"/>
    </row>
    <row r="30" spans="1:10" ht="19.5" customHeight="1" x14ac:dyDescent="0.3">
      <c r="A30" s="561" t="s">
        <v>453</v>
      </c>
      <c r="B30" s="560" t="s">
        <v>452</v>
      </c>
      <c r="C30" s="563"/>
      <c r="D30" s="562"/>
      <c r="E30" s="562"/>
      <c r="F30" s="562"/>
      <c r="G30" s="562"/>
      <c r="H30" s="562"/>
      <c r="I30" s="562"/>
      <c r="J30" s="562"/>
    </row>
    <row r="31" spans="1:10" x14ac:dyDescent="0.3">
      <c r="A31" s="561"/>
      <c r="B31" s="560" t="s">
        <v>448</v>
      </c>
      <c r="C31" s="563"/>
      <c r="D31" s="562"/>
      <c r="E31" s="562"/>
      <c r="F31" s="562"/>
      <c r="G31" s="562"/>
      <c r="H31" s="562"/>
      <c r="I31" s="562"/>
      <c r="J31" s="562"/>
    </row>
    <row r="32" spans="1:10" x14ac:dyDescent="0.3">
      <c r="A32" s="561"/>
      <c r="B32" s="560" t="s">
        <v>451</v>
      </c>
      <c r="C32" s="563"/>
      <c r="D32" s="562"/>
      <c r="E32" s="562"/>
      <c r="F32" s="562"/>
      <c r="G32" s="562"/>
      <c r="H32" s="562"/>
      <c r="I32" s="562"/>
      <c r="J32" s="562"/>
    </row>
    <row r="33" spans="1:10" ht="27" customHeight="1" x14ac:dyDescent="0.3">
      <c r="A33" s="561" t="s">
        <v>450</v>
      </c>
      <c r="B33" s="560" t="s">
        <v>449</v>
      </c>
      <c r="C33" s="563"/>
      <c r="D33" s="562"/>
      <c r="E33" s="562"/>
      <c r="F33" s="562"/>
      <c r="G33" s="562"/>
      <c r="H33" s="562"/>
      <c r="I33" s="562"/>
      <c r="J33" s="562"/>
    </row>
    <row r="34" spans="1:10" ht="22.5" customHeight="1" x14ac:dyDescent="0.3">
      <c r="A34" s="561"/>
      <c r="B34" s="560" t="s">
        <v>448</v>
      </c>
      <c r="C34" s="563"/>
      <c r="D34" s="562"/>
      <c r="E34" s="562"/>
      <c r="F34" s="562"/>
      <c r="G34" s="562"/>
      <c r="H34" s="562"/>
      <c r="I34" s="562"/>
      <c r="J34" s="562"/>
    </row>
    <row r="35" spans="1:10" x14ac:dyDescent="0.3">
      <c r="A35" s="561"/>
      <c r="B35" s="560" t="s">
        <v>447</v>
      </c>
      <c r="C35" s="557"/>
    </row>
    <row r="36" spans="1:10" ht="27.75" customHeight="1" x14ac:dyDescent="0.3">
      <c r="A36" s="561"/>
      <c r="B36" s="560" t="s">
        <v>446</v>
      </c>
      <c r="C36" s="557"/>
    </row>
    <row r="37" spans="1:10" ht="42" customHeight="1" x14ac:dyDescent="0.3">
      <c r="A37" s="559" t="s">
        <v>445</v>
      </c>
      <c r="B37" s="558" t="s">
        <v>444</v>
      </c>
      <c r="C37" s="557"/>
    </row>
    <row r="38" spans="1:10" ht="57.75" customHeight="1" x14ac:dyDescent="0.3">
      <c r="A38" s="559" t="s">
        <v>443</v>
      </c>
      <c r="B38" s="558" t="s">
        <v>442</v>
      </c>
      <c r="C38" s="557"/>
    </row>
    <row r="39" spans="1:10" x14ac:dyDescent="0.3">
      <c r="A39" s="559"/>
      <c r="B39" s="558" t="s">
        <v>441</v>
      </c>
      <c r="C39" s="557"/>
    </row>
    <row r="40" spans="1:10" x14ac:dyDescent="0.3">
      <c r="A40" s="559"/>
      <c r="B40" s="558" t="s">
        <v>440</v>
      </c>
      <c r="C40" s="557"/>
    </row>
    <row r="41" spans="1:10" ht="29.25" customHeight="1" x14ac:dyDescent="0.3">
      <c r="A41" s="559"/>
      <c r="B41" s="558" t="s">
        <v>439</v>
      </c>
      <c r="C41" s="557"/>
    </row>
    <row r="42" spans="1:10" s="553" customFormat="1" ht="40.5" customHeight="1" x14ac:dyDescent="0.3">
      <c r="A42" s="556">
        <v>3</v>
      </c>
      <c r="B42" s="555" t="s">
        <v>438</v>
      </c>
      <c r="C42" s="554">
        <v>845000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6" sqref="C6"/>
    </sheetView>
  </sheetViews>
  <sheetFormatPr defaultRowHeight="12.75" x14ac:dyDescent="0.2"/>
  <cols>
    <col min="2" max="2" width="43.28515625" customWidth="1"/>
    <col min="3" max="3" width="24.5703125" customWidth="1"/>
  </cols>
  <sheetData>
    <row r="1" spans="1:3" ht="18.75" x14ac:dyDescent="0.2">
      <c r="C1" s="121" t="s">
        <v>477</v>
      </c>
    </row>
    <row r="2" spans="1:3" ht="18.75" x14ac:dyDescent="0.2">
      <c r="C2" s="119" t="s">
        <v>478</v>
      </c>
    </row>
    <row r="3" spans="1:3" ht="18.75" x14ac:dyDescent="0.2">
      <c r="C3" s="119" t="s">
        <v>169</v>
      </c>
    </row>
    <row r="4" spans="1:3" ht="18.75" x14ac:dyDescent="0.2">
      <c r="C4" s="119" t="s">
        <v>479</v>
      </c>
    </row>
    <row r="5" spans="1:3" ht="18.75" x14ac:dyDescent="0.2">
      <c r="A5" s="119"/>
    </row>
    <row r="6" spans="1:3" ht="18.75" x14ac:dyDescent="0.2">
      <c r="A6" s="121" t="s">
        <v>480</v>
      </c>
    </row>
    <row r="7" spans="1:3" ht="18.75" x14ac:dyDescent="0.2">
      <c r="A7" s="121" t="s">
        <v>481</v>
      </c>
    </row>
    <row r="8" spans="1:3" ht="19.5" thickBot="1" x14ac:dyDescent="0.25">
      <c r="A8" s="121"/>
    </row>
    <row r="9" spans="1:3" ht="37.5" customHeight="1" x14ac:dyDescent="0.2">
      <c r="A9" s="589" t="s">
        <v>242</v>
      </c>
      <c r="B9" s="589" t="s">
        <v>76</v>
      </c>
      <c r="C9" s="587">
        <v>2021</v>
      </c>
    </row>
    <row r="10" spans="1:3" ht="18.75" x14ac:dyDescent="0.2">
      <c r="A10" s="590"/>
      <c r="B10" s="590"/>
      <c r="C10" s="588" t="s">
        <v>482</v>
      </c>
    </row>
    <row r="11" spans="1:3" ht="13.5" thickBot="1" x14ac:dyDescent="0.25">
      <c r="A11" s="591"/>
    </row>
    <row r="12" spans="1:3" ht="19.5" thickBot="1" x14ac:dyDescent="0.25">
      <c r="A12" s="112" t="s">
        <v>483</v>
      </c>
      <c r="B12" s="113">
        <v>2</v>
      </c>
      <c r="C12" s="113" t="s">
        <v>484</v>
      </c>
    </row>
    <row r="13" spans="1:3" ht="19.5" thickBot="1" x14ac:dyDescent="0.25">
      <c r="A13" s="114"/>
      <c r="B13" s="115"/>
      <c r="C13" s="115"/>
    </row>
    <row r="14" spans="1:3" ht="38.25" thickBot="1" x14ac:dyDescent="0.25">
      <c r="A14" s="592"/>
      <c r="B14" s="593" t="s">
        <v>437</v>
      </c>
      <c r="C14" s="594"/>
    </row>
    <row r="15" spans="1:3" ht="18.75" x14ac:dyDescent="0.2">
      <c r="A15" s="119"/>
    </row>
  </sheetData>
  <mergeCells count="2">
    <mergeCell ref="A9:A10"/>
    <mergeCell ref="B9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B10" sqref="B10"/>
    </sheetView>
  </sheetViews>
  <sheetFormatPr defaultRowHeight="12.75" x14ac:dyDescent="0.2"/>
  <cols>
    <col min="2" max="2" width="20.85546875" customWidth="1"/>
    <col min="3" max="3" width="70.85546875" customWidth="1"/>
  </cols>
  <sheetData>
    <row r="1" spans="1:3" ht="18.75" x14ac:dyDescent="0.2">
      <c r="C1" s="121" t="s">
        <v>248</v>
      </c>
    </row>
    <row r="2" spans="1:3" ht="18.75" x14ac:dyDescent="0.2">
      <c r="C2" s="121" t="s">
        <v>239</v>
      </c>
    </row>
    <row r="3" spans="1:3" ht="18.75" x14ac:dyDescent="0.2">
      <c r="C3" s="121" t="s">
        <v>247</v>
      </c>
    </row>
    <row r="4" spans="1:3" ht="18.75" x14ac:dyDescent="0.2">
      <c r="C4" s="121" t="s">
        <v>249</v>
      </c>
    </row>
    <row r="5" spans="1:3" ht="18.75" x14ac:dyDescent="0.2">
      <c r="C5" s="121" t="s">
        <v>240</v>
      </c>
    </row>
    <row r="6" spans="1:3" ht="18.75" x14ac:dyDescent="0.2">
      <c r="A6" s="111"/>
    </row>
    <row r="7" spans="1:3" ht="18.75" x14ac:dyDescent="0.2">
      <c r="A7" s="122" t="s">
        <v>241</v>
      </c>
    </row>
    <row r="8" spans="1:3" ht="19.5" thickBot="1" x14ac:dyDescent="0.25">
      <c r="A8" s="111"/>
    </row>
    <row r="9" spans="1:3" ht="19.5" thickBot="1" x14ac:dyDescent="0.25">
      <c r="A9" s="112" t="s">
        <v>242</v>
      </c>
      <c r="B9" s="113" t="s">
        <v>243</v>
      </c>
      <c r="C9" s="113" t="s">
        <v>244</v>
      </c>
    </row>
    <row r="10" spans="1:3" ht="57" thickBot="1" x14ac:dyDescent="0.25">
      <c r="A10" s="114" t="s">
        <v>245</v>
      </c>
      <c r="B10" s="115">
        <v>232</v>
      </c>
      <c r="C10" s="116" t="s">
        <v>246</v>
      </c>
    </row>
    <row r="11" spans="1:3" ht="18.75" x14ac:dyDescent="0.2">
      <c r="A11" s="118"/>
    </row>
    <row r="12" spans="1:3" ht="18.75" x14ac:dyDescent="0.2">
      <c r="A12" s="119"/>
    </row>
    <row r="13" spans="1:3" ht="18.75" x14ac:dyDescent="0.2">
      <c r="A13" s="120"/>
    </row>
    <row r="14" spans="1:3" ht="18.75" x14ac:dyDescent="0.2">
      <c r="A14" s="120"/>
    </row>
    <row r="15" spans="1:3" ht="18.75" x14ac:dyDescent="0.2">
      <c r="A15" s="120"/>
    </row>
    <row r="16" spans="1:3" ht="15.75" x14ac:dyDescent="0.2">
      <c r="A16" s="110"/>
    </row>
    <row r="17" spans="1:1" ht="15.75" x14ac:dyDescent="0.2">
      <c r="A17" s="110"/>
    </row>
    <row r="18" spans="1:1" ht="15.75" x14ac:dyDescent="0.2">
      <c r="A18" s="110"/>
    </row>
    <row r="19" spans="1:1" ht="15.75" x14ac:dyDescent="0.2">
      <c r="A19" s="110"/>
    </row>
    <row r="20" spans="1:1" ht="15.75" x14ac:dyDescent="0.2">
      <c r="A20" s="117"/>
    </row>
    <row r="21" spans="1:1" ht="15.75" x14ac:dyDescent="0.2">
      <c r="A21" s="117"/>
    </row>
    <row r="22" spans="1:1" ht="15.75" x14ac:dyDescent="0.2">
      <c r="A22" s="117"/>
    </row>
    <row r="23" spans="1:1" ht="15.75" x14ac:dyDescent="0.2">
      <c r="A23" s="117"/>
    </row>
    <row r="24" spans="1:1" ht="15.75" x14ac:dyDescent="0.2">
      <c r="A24" s="117"/>
    </row>
    <row r="25" spans="1:1" ht="15.75" x14ac:dyDescent="0.2">
      <c r="A25" s="117"/>
    </row>
    <row r="26" spans="1:1" ht="15.75" x14ac:dyDescent="0.2">
      <c r="A26" s="117"/>
    </row>
    <row r="27" spans="1:1" ht="15.75" x14ac:dyDescent="0.2">
      <c r="A27" s="117"/>
    </row>
    <row r="28" spans="1:1" ht="15.75" x14ac:dyDescent="0.2">
      <c r="A28" s="117"/>
    </row>
    <row r="29" spans="1:1" ht="15.75" x14ac:dyDescent="0.2">
      <c r="A29" s="117"/>
    </row>
    <row r="30" spans="1:1" ht="15.75" x14ac:dyDescent="0.2">
      <c r="A30" s="117"/>
    </row>
    <row r="31" spans="1:1" ht="15.75" x14ac:dyDescent="0.2">
      <c r="A31" s="117"/>
    </row>
    <row r="32" spans="1:1" ht="15.75" x14ac:dyDescent="0.2">
      <c r="A32" s="117"/>
    </row>
    <row r="33" spans="1:1" ht="15.75" x14ac:dyDescent="0.2">
      <c r="A33" s="117"/>
    </row>
    <row r="34" spans="1:1" ht="15.75" x14ac:dyDescent="0.2">
      <c r="A34" s="117"/>
    </row>
    <row r="35" spans="1:1" ht="15.75" x14ac:dyDescent="0.2">
      <c r="A35" s="117"/>
    </row>
    <row r="36" spans="1:1" ht="15.75" x14ac:dyDescent="0.2">
      <c r="A36" s="117"/>
    </row>
    <row r="37" spans="1:1" ht="15.75" x14ac:dyDescent="0.2">
      <c r="A37" s="117"/>
    </row>
    <row r="38" spans="1:1" ht="15.75" x14ac:dyDescent="0.2">
      <c r="A38" s="117"/>
    </row>
    <row r="39" spans="1:1" ht="15.75" x14ac:dyDescent="0.2">
      <c r="A39" s="117"/>
    </row>
    <row r="40" spans="1:1" ht="15.75" x14ac:dyDescent="0.2">
      <c r="A40" s="117"/>
    </row>
    <row r="41" spans="1:1" ht="15.75" x14ac:dyDescent="0.2">
      <c r="A41" s="117"/>
    </row>
    <row r="42" spans="1:1" ht="15.75" x14ac:dyDescent="0.2">
      <c r="A42" s="117"/>
    </row>
    <row r="43" spans="1:1" ht="15.75" x14ac:dyDescent="0.2">
      <c r="A43" s="117"/>
    </row>
    <row r="44" spans="1:1" ht="15.75" x14ac:dyDescent="0.2">
      <c r="A44" s="117"/>
    </row>
    <row r="45" spans="1:1" ht="15.75" x14ac:dyDescent="0.2">
      <c r="A45" s="1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defaultRowHeight="12.75" x14ac:dyDescent="0.2"/>
  <cols>
    <col min="2" max="2" width="25.5703125" customWidth="1"/>
    <col min="3" max="3" width="59" customWidth="1"/>
  </cols>
  <sheetData>
    <row r="1" spans="1:3" ht="18.75" x14ac:dyDescent="0.2">
      <c r="C1" s="121" t="s">
        <v>300</v>
      </c>
    </row>
    <row r="2" spans="1:3" ht="18.75" x14ac:dyDescent="0.2">
      <c r="C2" s="121" t="s">
        <v>239</v>
      </c>
    </row>
    <row r="3" spans="1:3" ht="18.75" x14ac:dyDescent="0.2">
      <c r="C3" s="121" t="s">
        <v>247</v>
      </c>
    </row>
    <row r="4" spans="1:3" ht="18.75" x14ac:dyDescent="0.2">
      <c r="C4" s="121" t="s">
        <v>249</v>
      </c>
    </row>
    <row r="5" spans="1:3" ht="18.75" x14ac:dyDescent="0.2">
      <c r="C5" s="121" t="s">
        <v>301</v>
      </c>
    </row>
    <row r="6" spans="1:3" ht="18.75" x14ac:dyDescent="0.2">
      <c r="A6" s="127"/>
    </row>
    <row r="7" spans="1:3" ht="18.75" x14ac:dyDescent="0.2">
      <c r="A7" s="122" t="s">
        <v>250</v>
      </c>
    </row>
    <row r="8" spans="1:3" ht="18.75" x14ac:dyDescent="0.2">
      <c r="A8" s="122" t="s">
        <v>251</v>
      </c>
    </row>
    <row r="9" spans="1:3" ht="19.5" thickBot="1" x14ac:dyDescent="0.25">
      <c r="A9" s="111"/>
    </row>
    <row r="10" spans="1:3" ht="16.5" thickBot="1" x14ac:dyDescent="0.25">
      <c r="A10" s="128" t="s">
        <v>243</v>
      </c>
      <c r="B10" s="129" t="s">
        <v>252</v>
      </c>
      <c r="C10" s="129" t="s">
        <v>244</v>
      </c>
    </row>
    <row r="11" spans="1:3" ht="48" thickBot="1" x14ac:dyDescent="0.25">
      <c r="A11" s="130">
        <v>232</v>
      </c>
      <c r="B11" s="131" t="s">
        <v>253</v>
      </c>
      <c r="C11" s="132" t="s">
        <v>246</v>
      </c>
    </row>
    <row r="12" spans="1:3" ht="79.5" thickBot="1" x14ac:dyDescent="0.25">
      <c r="A12" s="130">
        <v>232</v>
      </c>
      <c r="B12" s="132" t="s">
        <v>254</v>
      </c>
      <c r="C12" s="132" t="s">
        <v>255</v>
      </c>
    </row>
    <row r="13" spans="1:3" ht="79.5" thickBot="1" x14ac:dyDescent="0.25">
      <c r="A13" s="130">
        <v>232</v>
      </c>
      <c r="B13" s="132" t="s">
        <v>256</v>
      </c>
      <c r="C13" s="132" t="s">
        <v>257</v>
      </c>
    </row>
    <row r="14" spans="1:3" ht="95.25" thickBot="1" x14ac:dyDescent="0.25">
      <c r="A14" s="130">
        <v>232</v>
      </c>
      <c r="B14" s="132" t="s">
        <v>258</v>
      </c>
      <c r="C14" s="132" t="s">
        <v>259</v>
      </c>
    </row>
    <row r="15" spans="1:3" ht="95.25" thickBot="1" x14ac:dyDescent="0.25">
      <c r="A15" s="130">
        <v>232</v>
      </c>
      <c r="B15" s="132" t="s">
        <v>260</v>
      </c>
      <c r="C15" s="132" t="s">
        <v>261</v>
      </c>
    </row>
    <row r="16" spans="1:3" ht="95.25" thickBot="1" x14ac:dyDescent="0.25">
      <c r="A16" s="130">
        <v>232</v>
      </c>
      <c r="B16" s="132" t="s">
        <v>262</v>
      </c>
      <c r="C16" s="132" t="s">
        <v>263</v>
      </c>
    </row>
    <row r="17" spans="1:3" ht="95.25" thickBot="1" x14ac:dyDescent="0.25">
      <c r="A17" s="130">
        <v>232</v>
      </c>
      <c r="B17" s="132" t="s">
        <v>264</v>
      </c>
      <c r="C17" s="132" t="s">
        <v>265</v>
      </c>
    </row>
    <row r="18" spans="1:3" ht="95.25" thickBot="1" x14ac:dyDescent="0.25">
      <c r="A18" s="130">
        <v>232</v>
      </c>
      <c r="B18" s="132" t="s">
        <v>266</v>
      </c>
      <c r="C18" s="132" t="s">
        <v>267</v>
      </c>
    </row>
    <row r="19" spans="1:3" ht="32.25" thickBot="1" x14ac:dyDescent="0.25">
      <c r="A19" s="130">
        <v>232</v>
      </c>
      <c r="B19" s="132" t="s">
        <v>268</v>
      </c>
      <c r="C19" s="132" t="s">
        <v>269</v>
      </c>
    </row>
    <row r="20" spans="1:3" ht="32.25" thickBot="1" x14ac:dyDescent="0.25">
      <c r="A20" s="130">
        <v>232</v>
      </c>
      <c r="B20" s="132" t="s">
        <v>270</v>
      </c>
      <c r="C20" s="132" t="s">
        <v>271</v>
      </c>
    </row>
    <row r="21" spans="1:3" ht="32.25" thickBot="1" x14ac:dyDescent="0.25">
      <c r="A21" s="130">
        <v>232</v>
      </c>
      <c r="B21" s="131" t="s">
        <v>272</v>
      </c>
      <c r="C21" s="132" t="s">
        <v>273</v>
      </c>
    </row>
    <row r="22" spans="1:3" ht="48" thickBot="1" x14ac:dyDescent="0.25">
      <c r="A22" s="130">
        <v>232</v>
      </c>
      <c r="B22" s="131" t="s">
        <v>274</v>
      </c>
      <c r="C22" s="132" t="s">
        <v>275</v>
      </c>
    </row>
    <row r="23" spans="1:3" ht="48" thickBot="1" x14ac:dyDescent="0.25">
      <c r="A23" s="130">
        <v>232</v>
      </c>
      <c r="B23" s="131" t="s">
        <v>276</v>
      </c>
      <c r="C23" s="132" t="s">
        <v>277</v>
      </c>
    </row>
    <row r="24" spans="1:3" ht="16.5" thickBot="1" x14ac:dyDescent="0.25">
      <c r="A24" s="130">
        <v>232</v>
      </c>
      <c r="B24" s="131" t="s">
        <v>278</v>
      </c>
      <c r="C24" s="132" t="s">
        <v>279</v>
      </c>
    </row>
    <row r="25" spans="1:3" ht="32.25" thickBot="1" x14ac:dyDescent="0.25">
      <c r="A25" s="130">
        <v>232</v>
      </c>
      <c r="B25" s="131" t="s">
        <v>280</v>
      </c>
      <c r="C25" s="132" t="s">
        <v>281</v>
      </c>
    </row>
    <row r="26" spans="1:3" ht="32.25" thickBot="1" x14ac:dyDescent="0.25">
      <c r="A26" s="130">
        <v>232</v>
      </c>
      <c r="B26" s="131" t="s">
        <v>282</v>
      </c>
      <c r="C26" s="132" t="s">
        <v>283</v>
      </c>
    </row>
    <row r="27" spans="1:3" ht="48" thickBot="1" x14ac:dyDescent="0.25">
      <c r="A27" s="130">
        <v>232</v>
      </c>
      <c r="B27" s="131" t="s">
        <v>284</v>
      </c>
      <c r="C27" s="132" t="s">
        <v>285</v>
      </c>
    </row>
    <row r="28" spans="1:3" ht="32.25" thickBot="1" x14ac:dyDescent="0.25">
      <c r="A28" s="130">
        <v>232</v>
      </c>
      <c r="B28" s="131" t="s">
        <v>286</v>
      </c>
      <c r="C28" s="132" t="s">
        <v>287</v>
      </c>
    </row>
    <row r="29" spans="1:3" ht="48" thickBot="1" x14ac:dyDescent="0.25">
      <c r="A29" s="130">
        <v>232</v>
      </c>
      <c r="B29" s="131" t="s">
        <v>288</v>
      </c>
      <c r="C29" s="132" t="s">
        <v>289</v>
      </c>
    </row>
    <row r="30" spans="1:3" ht="63.75" thickBot="1" x14ac:dyDescent="0.25">
      <c r="A30" s="130">
        <v>232</v>
      </c>
      <c r="B30" s="131" t="s">
        <v>290</v>
      </c>
      <c r="C30" s="132" t="s">
        <v>291</v>
      </c>
    </row>
    <row r="31" spans="1:3" ht="63.75" thickBot="1" x14ac:dyDescent="0.25">
      <c r="A31" s="130">
        <v>232</v>
      </c>
      <c r="B31" s="131" t="s">
        <v>292</v>
      </c>
      <c r="C31" s="132" t="s">
        <v>293</v>
      </c>
    </row>
    <row r="32" spans="1:3" ht="32.25" thickBot="1" x14ac:dyDescent="0.25">
      <c r="A32" s="130">
        <v>232</v>
      </c>
      <c r="B32" s="131" t="s">
        <v>294</v>
      </c>
      <c r="C32" s="132" t="s">
        <v>295</v>
      </c>
    </row>
    <row r="33" spans="1:3" ht="48" thickBot="1" x14ac:dyDescent="0.25">
      <c r="A33" s="130">
        <v>232</v>
      </c>
      <c r="B33" s="131" t="s">
        <v>296</v>
      </c>
      <c r="C33" s="132" t="s">
        <v>297</v>
      </c>
    </row>
    <row r="34" spans="1:3" ht="32.25" thickBot="1" x14ac:dyDescent="0.25">
      <c r="A34" s="130">
        <v>232</v>
      </c>
      <c r="B34" s="131" t="s">
        <v>298</v>
      </c>
      <c r="C34" s="132" t="s">
        <v>299</v>
      </c>
    </row>
    <row r="35" spans="1:3" ht="15.75" x14ac:dyDescent="0.2">
      <c r="A35" s="110"/>
    </row>
    <row r="36" spans="1:3" ht="15.75" x14ac:dyDescent="0.2">
      <c r="A36" s="110"/>
    </row>
    <row r="37" spans="1:3" ht="15.75" x14ac:dyDescent="0.2">
      <c r="A37" s="110"/>
    </row>
    <row r="38" spans="1:3" ht="15.75" x14ac:dyDescent="0.2">
      <c r="A38" s="110"/>
    </row>
    <row r="39" spans="1:3" ht="15.75" x14ac:dyDescent="0.2">
      <c r="A39" s="110"/>
    </row>
    <row r="40" spans="1:3" ht="15.75" x14ac:dyDescent="0.2">
      <c r="A40" s="110"/>
    </row>
    <row r="41" spans="1:3" ht="15.75" x14ac:dyDescent="0.2">
      <c r="A41" s="13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2.75" x14ac:dyDescent="0.2"/>
  <cols>
    <col min="1" max="1" width="10.85546875" customWidth="1"/>
    <col min="2" max="2" width="33" customWidth="1"/>
    <col min="3" max="3" width="57.42578125" customWidth="1"/>
  </cols>
  <sheetData>
    <row r="1" spans="1:3" ht="18.75" x14ac:dyDescent="0.2">
      <c r="C1" s="121" t="s">
        <v>321</v>
      </c>
    </row>
    <row r="2" spans="1:3" ht="18.75" x14ac:dyDescent="0.2">
      <c r="C2" s="121" t="s">
        <v>239</v>
      </c>
    </row>
    <row r="3" spans="1:3" ht="18.75" x14ac:dyDescent="0.2">
      <c r="C3" s="121" t="s">
        <v>247</v>
      </c>
    </row>
    <row r="4" spans="1:3" ht="18.75" x14ac:dyDescent="0.2">
      <c r="C4" s="121" t="s">
        <v>249</v>
      </c>
    </row>
    <row r="5" spans="1:3" ht="18.75" x14ac:dyDescent="0.2">
      <c r="C5" s="121" t="s">
        <v>301</v>
      </c>
    </row>
    <row r="6" spans="1:3" ht="18.75" x14ac:dyDescent="0.2">
      <c r="A6" s="120"/>
    </row>
    <row r="7" spans="1:3" ht="18.75" x14ac:dyDescent="0.2">
      <c r="A7" s="122" t="s">
        <v>322</v>
      </c>
    </row>
    <row r="8" spans="1:3" ht="18.75" x14ac:dyDescent="0.2">
      <c r="A8" s="122" t="s">
        <v>323</v>
      </c>
    </row>
    <row r="9" spans="1:3" ht="19.5" thickBot="1" x14ac:dyDescent="0.25">
      <c r="A9" s="120"/>
    </row>
    <row r="10" spans="1:3" ht="15.75" customHeight="1" x14ac:dyDescent="0.2">
      <c r="A10" s="135" t="s">
        <v>243</v>
      </c>
      <c r="B10" s="135" t="s">
        <v>302</v>
      </c>
      <c r="C10" s="135" t="s">
        <v>244</v>
      </c>
    </row>
    <row r="11" spans="1:3" ht="23.25" customHeight="1" thickBot="1" x14ac:dyDescent="0.25">
      <c r="A11" s="136"/>
      <c r="B11" s="136"/>
      <c r="C11" s="136"/>
    </row>
    <row r="12" spans="1:3" ht="48" thickBot="1" x14ac:dyDescent="0.25">
      <c r="A12" s="130">
        <v>232</v>
      </c>
      <c r="B12" s="134" t="s">
        <v>303</v>
      </c>
      <c r="C12" s="132" t="s">
        <v>246</v>
      </c>
    </row>
    <row r="13" spans="1:3" ht="32.25" thickBot="1" x14ac:dyDescent="0.25">
      <c r="A13" s="130">
        <v>232</v>
      </c>
      <c r="B13" s="134" t="s">
        <v>304</v>
      </c>
      <c r="C13" s="132" t="s">
        <v>305</v>
      </c>
    </row>
    <row r="14" spans="1:3" ht="32.25" thickBot="1" x14ac:dyDescent="0.25">
      <c r="A14" s="130">
        <v>232</v>
      </c>
      <c r="B14" s="134" t="s">
        <v>306</v>
      </c>
      <c r="C14" s="132" t="s">
        <v>6</v>
      </c>
    </row>
    <row r="15" spans="1:3" ht="16.5" thickBot="1" x14ac:dyDescent="0.25">
      <c r="A15" s="130">
        <v>232</v>
      </c>
      <c r="B15" s="134" t="s">
        <v>307</v>
      </c>
      <c r="C15" s="132" t="s">
        <v>308</v>
      </c>
    </row>
    <row r="16" spans="1:3" ht="16.5" thickBot="1" x14ac:dyDescent="0.25">
      <c r="A16" s="130">
        <v>232</v>
      </c>
      <c r="B16" s="134" t="s">
        <v>309</v>
      </c>
      <c r="C16" s="132" t="s">
        <v>310</v>
      </c>
    </row>
    <row r="17" spans="1:3" ht="16.5" thickBot="1" x14ac:dyDescent="0.25">
      <c r="A17" s="130">
        <v>232</v>
      </c>
      <c r="B17" s="134" t="s">
        <v>311</v>
      </c>
      <c r="C17" s="132" t="s">
        <v>312</v>
      </c>
    </row>
    <row r="18" spans="1:3" ht="32.25" thickBot="1" x14ac:dyDescent="0.25">
      <c r="A18" s="130">
        <v>232</v>
      </c>
      <c r="B18" s="134" t="s">
        <v>313</v>
      </c>
      <c r="C18" s="132" t="s">
        <v>314</v>
      </c>
    </row>
    <row r="19" spans="1:3" ht="16.5" thickBot="1" x14ac:dyDescent="0.25">
      <c r="A19" s="130">
        <v>232</v>
      </c>
      <c r="B19" s="134" t="s">
        <v>315</v>
      </c>
      <c r="C19" s="132" t="s">
        <v>16</v>
      </c>
    </row>
    <row r="20" spans="1:3" ht="16.5" thickBot="1" x14ac:dyDescent="0.25">
      <c r="A20" s="130">
        <v>232</v>
      </c>
      <c r="B20" s="134" t="s">
        <v>316</v>
      </c>
      <c r="C20" s="132" t="s">
        <v>18</v>
      </c>
    </row>
    <row r="21" spans="1:3" ht="16.5" thickBot="1" x14ac:dyDescent="0.25">
      <c r="A21" s="130">
        <v>232</v>
      </c>
      <c r="B21" s="134" t="s">
        <v>317</v>
      </c>
      <c r="C21" s="132" t="s">
        <v>318</v>
      </c>
    </row>
    <row r="22" spans="1:3" ht="32.25" thickBot="1" x14ac:dyDescent="0.25">
      <c r="A22" s="130">
        <v>232</v>
      </c>
      <c r="B22" s="134" t="s">
        <v>319</v>
      </c>
      <c r="C22" s="132" t="s">
        <v>320</v>
      </c>
    </row>
    <row r="23" spans="1:3" ht="18.75" x14ac:dyDescent="0.2">
      <c r="A23" s="120"/>
    </row>
    <row r="24" spans="1:3" ht="15.75" x14ac:dyDescent="0.2">
      <c r="A24" s="133"/>
    </row>
  </sheetData>
  <mergeCells count="3">
    <mergeCell ref="A10:A11"/>
    <mergeCell ref="B10:B11"/>
    <mergeCell ref="C10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E4" sqref="E4"/>
    </sheetView>
  </sheetViews>
  <sheetFormatPr defaultRowHeight="12.75" x14ac:dyDescent="0.2"/>
  <cols>
    <col min="1" max="1" width="55.42578125" customWidth="1"/>
    <col min="2" max="2" width="21.7109375" customWidth="1"/>
    <col min="3" max="3" width="14.42578125" customWidth="1"/>
    <col min="4" max="4" width="14" customWidth="1"/>
    <col min="5" max="5" width="15" customWidth="1"/>
  </cols>
  <sheetData>
    <row r="1" spans="1:5" x14ac:dyDescent="0.2">
      <c r="A1" s="42"/>
      <c r="B1" s="42"/>
      <c r="C1" s="42"/>
      <c r="D1" s="42"/>
      <c r="E1" s="47" t="s">
        <v>170</v>
      </c>
    </row>
    <row r="2" spans="1:5" x14ac:dyDescent="0.2">
      <c r="A2" s="42"/>
      <c r="B2" s="42"/>
      <c r="C2" s="42"/>
      <c r="D2" s="42"/>
      <c r="E2" s="47" t="s">
        <v>108</v>
      </c>
    </row>
    <row r="3" spans="1:5" x14ac:dyDescent="0.2">
      <c r="A3" s="42"/>
      <c r="B3" s="42"/>
      <c r="C3" s="42"/>
      <c r="D3" s="42"/>
      <c r="E3" s="47" t="s">
        <v>169</v>
      </c>
    </row>
    <row r="4" spans="1:5" x14ac:dyDescent="0.2">
      <c r="A4" s="42"/>
      <c r="B4" s="42"/>
      <c r="C4" s="42"/>
      <c r="D4" s="101"/>
      <c r="E4" s="108" t="s">
        <v>238</v>
      </c>
    </row>
    <row r="5" spans="1:5" x14ac:dyDescent="0.2">
      <c r="A5" s="42"/>
      <c r="B5" s="42"/>
      <c r="C5" s="42"/>
      <c r="D5" s="42"/>
      <c r="E5" s="42"/>
    </row>
    <row r="6" spans="1:5" ht="29.25" customHeight="1" x14ac:dyDescent="0.2">
      <c r="A6" s="125" t="s">
        <v>236</v>
      </c>
      <c r="B6" s="125"/>
      <c r="C6" s="125"/>
      <c r="D6" s="125"/>
      <c r="E6" s="125"/>
    </row>
    <row r="7" spans="1:5" x14ac:dyDescent="0.2">
      <c r="A7" s="42"/>
      <c r="B7" s="42"/>
      <c r="C7" s="42"/>
      <c r="D7" s="42"/>
      <c r="E7" s="42"/>
    </row>
    <row r="8" spans="1:5" ht="13.5" thickBot="1" x14ac:dyDescent="0.25">
      <c r="A8" s="42"/>
      <c r="B8" s="42"/>
      <c r="C8" s="42"/>
      <c r="D8" s="42"/>
      <c r="E8" s="48" t="s">
        <v>2</v>
      </c>
    </row>
    <row r="9" spans="1:5" ht="47.25" customHeight="1" x14ac:dyDescent="0.2">
      <c r="A9" s="49" t="s">
        <v>109</v>
      </c>
      <c r="B9" s="50" t="s">
        <v>110</v>
      </c>
      <c r="C9" s="50">
        <v>2021</v>
      </c>
      <c r="D9" s="50">
        <v>2022</v>
      </c>
      <c r="E9" s="51">
        <v>2023</v>
      </c>
    </row>
    <row r="10" spans="1:5" x14ac:dyDescent="0.2">
      <c r="A10" s="52" t="s">
        <v>111</v>
      </c>
      <c r="B10" s="53" t="s">
        <v>112</v>
      </c>
      <c r="C10" s="53" t="s">
        <v>113</v>
      </c>
      <c r="D10" s="53" t="s">
        <v>113</v>
      </c>
      <c r="E10" s="54" t="s">
        <v>113</v>
      </c>
    </row>
    <row r="11" spans="1:5" ht="25.5" customHeight="1" x14ac:dyDescent="0.2">
      <c r="A11" s="55" t="s">
        <v>114</v>
      </c>
      <c r="B11" s="56" t="s">
        <v>115</v>
      </c>
      <c r="C11" s="57">
        <f>C12+C55</f>
        <v>13689164</v>
      </c>
      <c r="D11" s="57">
        <f>D12+D55</f>
        <v>12240600</v>
      </c>
      <c r="E11" s="57">
        <f>E12+E55</f>
        <v>12371800</v>
      </c>
    </row>
    <row r="12" spans="1:5" ht="26.25" customHeight="1" x14ac:dyDescent="0.2">
      <c r="A12" s="59" t="s">
        <v>28</v>
      </c>
      <c r="B12" s="60" t="s">
        <v>116</v>
      </c>
      <c r="C12" s="57">
        <f>C13+C19+C29+C40+C51</f>
        <v>8429000</v>
      </c>
      <c r="D12" s="57">
        <f>D13+D19+D29+D40+D51</f>
        <v>8773000</v>
      </c>
      <c r="E12" s="57">
        <f>E13+E19+E29+E40+E51</f>
        <v>9106000</v>
      </c>
    </row>
    <row r="13" spans="1:5" ht="18" customHeight="1" x14ac:dyDescent="0.2">
      <c r="A13" s="59" t="s">
        <v>29</v>
      </c>
      <c r="B13" s="60" t="s">
        <v>117</v>
      </c>
      <c r="C13" s="57">
        <f>C14</f>
        <v>3540000</v>
      </c>
      <c r="D13" s="57">
        <f t="shared" ref="D13:E15" si="0">D14</f>
        <v>3597000</v>
      </c>
      <c r="E13" s="57">
        <f t="shared" si="0"/>
        <v>3642000</v>
      </c>
    </row>
    <row r="14" spans="1:5" ht="18.75" customHeight="1" x14ac:dyDescent="0.2">
      <c r="A14" s="59" t="s">
        <v>30</v>
      </c>
      <c r="B14" s="60" t="s">
        <v>118</v>
      </c>
      <c r="C14" s="57">
        <f>C15+C17</f>
        <v>3540000</v>
      </c>
      <c r="D14" s="57">
        <f>D15+D17</f>
        <v>3597000</v>
      </c>
      <c r="E14" s="57">
        <f>E15+E17</f>
        <v>3642000</v>
      </c>
    </row>
    <row r="15" spans="1:5" ht="47.25" customHeight="1" x14ac:dyDescent="0.2">
      <c r="A15" s="59" t="s">
        <v>119</v>
      </c>
      <c r="B15" s="60" t="s">
        <v>120</v>
      </c>
      <c r="C15" s="57">
        <f>C16</f>
        <v>3489000</v>
      </c>
      <c r="D15" s="57">
        <f t="shared" si="0"/>
        <v>3540000</v>
      </c>
      <c r="E15" s="57">
        <f t="shared" si="0"/>
        <v>3580000</v>
      </c>
    </row>
    <row r="16" spans="1:5" ht="47.25" customHeight="1" x14ac:dyDescent="0.2">
      <c r="A16" s="59" t="s">
        <v>119</v>
      </c>
      <c r="B16" s="60" t="s">
        <v>121</v>
      </c>
      <c r="C16" s="57">
        <v>3489000</v>
      </c>
      <c r="D16" s="57">
        <v>3540000</v>
      </c>
      <c r="E16" s="58">
        <v>3580000</v>
      </c>
    </row>
    <row r="17" spans="1:5" ht="47.25" customHeight="1" x14ac:dyDescent="0.2">
      <c r="A17" s="104" t="s">
        <v>227</v>
      </c>
      <c r="B17" s="105" t="s">
        <v>228</v>
      </c>
      <c r="C17" s="57">
        <f>C18</f>
        <v>51000</v>
      </c>
      <c r="D17" s="57">
        <f>D18</f>
        <v>57000</v>
      </c>
      <c r="E17" s="57">
        <f>E18</f>
        <v>62000</v>
      </c>
    </row>
    <row r="18" spans="1:5" ht="47.25" customHeight="1" x14ac:dyDescent="0.2">
      <c r="A18" s="103" t="s">
        <v>227</v>
      </c>
      <c r="B18" s="98" t="s">
        <v>229</v>
      </c>
      <c r="C18" s="57">
        <v>51000</v>
      </c>
      <c r="D18" s="57">
        <v>57000</v>
      </c>
      <c r="E18" s="102">
        <v>62000</v>
      </c>
    </row>
    <row r="19" spans="1:5" ht="27.75" customHeight="1" x14ac:dyDescent="0.2">
      <c r="A19" s="59" t="s">
        <v>122</v>
      </c>
      <c r="B19" s="60" t="s">
        <v>123</v>
      </c>
      <c r="C19" s="57">
        <f>C20</f>
        <v>1309000</v>
      </c>
      <c r="D19" s="57">
        <f>D20</f>
        <v>1353000</v>
      </c>
      <c r="E19" s="57">
        <f>E20</f>
        <v>1407000</v>
      </c>
    </row>
    <row r="20" spans="1:5" ht="27" customHeight="1" x14ac:dyDescent="0.2">
      <c r="A20" s="59" t="s">
        <v>79</v>
      </c>
      <c r="B20" s="60" t="s">
        <v>124</v>
      </c>
      <c r="C20" s="57">
        <f>C21+C23+C25+C27</f>
        <v>1309000</v>
      </c>
      <c r="D20" s="57">
        <f>D21+D23+D25+D27</f>
        <v>1353000</v>
      </c>
      <c r="E20" s="57">
        <f>E21+E23+E25+E27</f>
        <v>1407000</v>
      </c>
    </row>
    <row r="21" spans="1:5" ht="49.5" customHeight="1" x14ac:dyDescent="0.2">
      <c r="A21" s="78" t="s">
        <v>95</v>
      </c>
      <c r="B21" s="76" t="s">
        <v>125</v>
      </c>
      <c r="C21" s="66">
        <f>C22</f>
        <v>601000</v>
      </c>
      <c r="D21" s="66">
        <f>D22</f>
        <v>622000</v>
      </c>
      <c r="E21" s="66">
        <f>E22</f>
        <v>651000</v>
      </c>
    </row>
    <row r="22" spans="1:5" ht="66.599999999999994" customHeight="1" x14ac:dyDescent="0.2">
      <c r="A22" s="82" t="s">
        <v>203</v>
      </c>
      <c r="B22" s="77" t="s">
        <v>204</v>
      </c>
      <c r="C22" s="68">
        <v>601000</v>
      </c>
      <c r="D22" s="68">
        <v>622000</v>
      </c>
      <c r="E22" s="68">
        <v>651000</v>
      </c>
    </row>
    <row r="23" spans="1:5" ht="59.25" customHeight="1" x14ac:dyDescent="0.2">
      <c r="A23" s="82" t="s">
        <v>96</v>
      </c>
      <c r="B23" s="77" t="s">
        <v>126</v>
      </c>
      <c r="C23" s="68">
        <f>C24</f>
        <v>3000</v>
      </c>
      <c r="D23" s="68">
        <f>D24</f>
        <v>4000</v>
      </c>
      <c r="E23" s="68">
        <f>E24</f>
        <v>4000</v>
      </c>
    </row>
    <row r="24" spans="1:5" ht="68.45" customHeight="1" x14ac:dyDescent="0.2">
      <c r="A24" s="79" t="s">
        <v>201</v>
      </c>
      <c r="B24" s="80" t="s">
        <v>202</v>
      </c>
      <c r="C24" s="81">
        <v>3000</v>
      </c>
      <c r="D24" s="81">
        <v>4000</v>
      </c>
      <c r="E24" s="81">
        <v>4000</v>
      </c>
    </row>
    <row r="25" spans="1:5" ht="50.25" customHeight="1" x14ac:dyDescent="0.2">
      <c r="A25" s="75" t="s">
        <v>97</v>
      </c>
      <c r="B25" s="77" t="s">
        <v>127</v>
      </c>
      <c r="C25" s="68">
        <f>C26</f>
        <v>791000</v>
      </c>
      <c r="D25" s="68">
        <f>D26</f>
        <v>816000</v>
      </c>
      <c r="E25" s="68">
        <f>E26</f>
        <v>852000</v>
      </c>
    </row>
    <row r="26" spans="1:5" ht="59.45" customHeight="1" x14ac:dyDescent="0.2">
      <c r="A26" s="75" t="s">
        <v>199</v>
      </c>
      <c r="B26" s="77" t="s">
        <v>200</v>
      </c>
      <c r="C26" s="68">
        <v>791000</v>
      </c>
      <c r="D26" s="68">
        <v>816000</v>
      </c>
      <c r="E26" s="68">
        <v>852000</v>
      </c>
    </row>
    <row r="27" spans="1:5" ht="47.25" customHeight="1" x14ac:dyDescent="0.2">
      <c r="A27" s="59" t="s">
        <v>98</v>
      </c>
      <c r="B27" s="56" t="s">
        <v>128</v>
      </c>
      <c r="C27" s="57">
        <f>C28</f>
        <v>-86000</v>
      </c>
      <c r="D27" s="57">
        <f>D28</f>
        <v>-89000</v>
      </c>
      <c r="E27" s="57">
        <f>E28</f>
        <v>-100000</v>
      </c>
    </row>
    <row r="28" spans="1:5" ht="71.45" customHeight="1" x14ac:dyDescent="0.2">
      <c r="A28" s="71" t="s">
        <v>197</v>
      </c>
      <c r="B28" s="72" t="s">
        <v>198</v>
      </c>
      <c r="C28" s="74">
        <v>-86000</v>
      </c>
      <c r="D28" s="74">
        <v>-89000</v>
      </c>
      <c r="E28" s="74">
        <v>-100000</v>
      </c>
    </row>
    <row r="29" spans="1:5" ht="18.75" customHeight="1" x14ac:dyDescent="0.2">
      <c r="A29" s="59" t="s">
        <v>31</v>
      </c>
      <c r="B29" s="60" t="s">
        <v>129</v>
      </c>
      <c r="C29" s="57">
        <f>C30+C37</f>
        <v>453000</v>
      </c>
      <c r="D29" s="57">
        <f>D30+D37</f>
        <v>472000</v>
      </c>
      <c r="E29" s="57">
        <f>E30+E37</f>
        <v>465000</v>
      </c>
    </row>
    <row r="30" spans="1:5" ht="30.75" customHeight="1" x14ac:dyDescent="0.2">
      <c r="A30" s="59" t="s">
        <v>85</v>
      </c>
      <c r="B30" s="60" t="s">
        <v>130</v>
      </c>
      <c r="C30" s="57">
        <f>C31+C34</f>
        <v>103000</v>
      </c>
      <c r="D30" s="57">
        <f>D31+D34</f>
        <v>112000</v>
      </c>
      <c r="E30" s="57">
        <f>E31+E34</f>
        <v>115000</v>
      </c>
    </row>
    <row r="31" spans="1:5" ht="24" customHeight="1" x14ac:dyDescent="0.2">
      <c r="A31" s="59" t="s">
        <v>131</v>
      </c>
      <c r="B31" s="60" t="s">
        <v>132</v>
      </c>
      <c r="C31" s="57">
        <f t="shared" ref="C31:E32" si="1">C32</f>
        <v>10000</v>
      </c>
      <c r="D31" s="57">
        <f t="shared" si="1"/>
        <v>10000</v>
      </c>
      <c r="E31" s="57">
        <f t="shared" si="1"/>
        <v>10000</v>
      </c>
    </row>
    <row r="32" spans="1:5" ht="24.75" customHeight="1" x14ac:dyDescent="0.2">
      <c r="A32" s="59" t="s">
        <v>131</v>
      </c>
      <c r="B32" s="60" t="s">
        <v>133</v>
      </c>
      <c r="C32" s="57">
        <f t="shared" si="1"/>
        <v>10000</v>
      </c>
      <c r="D32" s="57">
        <f t="shared" si="1"/>
        <v>10000</v>
      </c>
      <c r="E32" s="57">
        <f t="shared" si="1"/>
        <v>10000</v>
      </c>
    </row>
    <row r="33" spans="1:5" ht="27" customHeight="1" x14ac:dyDescent="0.2">
      <c r="A33" s="59" t="s">
        <v>131</v>
      </c>
      <c r="B33" s="60" t="s">
        <v>134</v>
      </c>
      <c r="C33" s="57">
        <v>10000</v>
      </c>
      <c r="D33" s="57">
        <v>10000</v>
      </c>
      <c r="E33" s="58">
        <v>10000</v>
      </c>
    </row>
    <row r="34" spans="1:5" ht="27" customHeight="1" x14ac:dyDescent="0.2">
      <c r="A34" s="59" t="s">
        <v>135</v>
      </c>
      <c r="B34" s="60" t="s">
        <v>136</v>
      </c>
      <c r="C34" s="57">
        <f t="shared" ref="C34:E35" si="2">C35</f>
        <v>93000</v>
      </c>
      <c r="D34" s="57">
        <f t="shared" si="2"/>
        <v>102000</v>
      </c>
      <c r="E34" s="57">
        <f t="shared" si="2"/>
        <v>105000</v>
      </c>
    </row>
    <row r="35" spans="1:5" ht="29.25" customHeight="1" x14ac:dyDescent="0.2">
      <c r="A35" s="59" t="s">
        <v>135</v>
      </c>
      <c r="B35" s="60" t="s">
        <v>137</v>
      </c>
      <c r="C35" s="57">
        <f t="shared" si="2"/>
        <v>93000</v>
      </c>
      <c r="D35" s="57">
        <f t="shared" si="2"/>
        <v>102000</v>
      </c>
      <c r="E35" s="57">
        <f t="shared" si="2"/>
        <v>105000</v>
      </c>
    </row>
    <row r="36" spans="1:5" ht="30" customHeight="1" x14ac:dyDescent="0.2">
      <c r="A36" s="59" t="s">
        <v>135</v>
      </c>
      <c r="B36" s="60" t="s">
        <v>138</v>
      </c>
      <c r="C36" s="57">
        <v>93000</v>
      </c>
      <c r="D36" s="57">
        <v>102000</v>
      </c>
      <c r="E36" s="58">
        <v>105000</v>
      </c>
    </row>
    <row r="37" spans="1:5" ht="17.25" customHeight="1" x14ac:dyDescent="0.2">
      <c r="A37" s="59" t="s">
        <v>32</v>
      </c>
      <c r="B37" s="60" t="s">
        <v>139</v>
      </c>
      <c r="C37" s="57">
        <f t="shared" ref="C37:E38" si="3">C38</f>
        <v>350000</v>
      </c>
      <c r="D37" s="57">
        <f t="shared" si="3"/>
        <v>360000</v>
      </c>
      <c r="E37" s="57">
        <f t="shared" si="3"/>
        <v>350000</v>
      </c>
    </row>
    <row r="38" spans="1:5" ht="21" customHeight="1" x14ac:dyDescent="0.2">
      <c r="A38" s="59" t="s">
        <v>32</v>
      </c>
      <c r="B38" s="60" t="s">
        <v>140</v>
      </c>
      <c r="C38" s="57">
        <f t="shared" si="3"/>
        <v>350000</v>
      </c>
      <c r="D38" s="57">
        <f t="shared" si="3"/>
        <v>360000</v>
      </c>
      <c r="E38" s="57">
        <f t="shared" si="3"/>
        <v>350000</v>
      </c>
    </row>
    <row r="39" spans="1:5" ht="18.75" customHeight="1" x14ac:dyDescent="0.2">
      <c r="A39" s="59" t="s">
        <v>141</v>
      </c>
      <c r="B39" s="60" t="s">
        <v>142</v>
      </c>
      <c r="C39" s="57">
        <v>350000</v>
      </c>
      <c r="D39" s="57">
        <v>360000</v>
      </c>
      <c r="E39" s="58">
        <v>350000</v>
      </c>
    </row>
    <row r="40" spans="1:5" ht="21" customHeight="1" x14ac:dyDescent="0.2">
      <c r="A40" s="59" t="s">
        <v>33</v>
      </c>
      <c r="B40" s="60" t="s">
        <v>143</v>
      </c>
      <c r="C40" s="57">
        <f>C41+C44</f>
        <v>3125000</v>
      </c>
      <c r="D40" s="57">
        <f>D41+D44</f>
        <v>3349000</v>
      </c>
      <c r="E40" s="57">
        <f>E41+E44</f>
        <v>3590000</v>
      </c>
    </row>
    <row r="41" spans="1:5" ht="24" customHeight="1" x14ac:dyDescent="0.2">
      <c r="A41" s="59" t="s">
        <v>34</v>
      </c>
      <c r="B41" s="60" t="s">
        <v>144</v>
      </c>
      <c r="C41" s="57">
        <f t="shared" ref="C41:E42" si="4">C42</f>
        <v>81000</v>
      </c>
      <c r="D41" s="57">
        <f t="shared" si="4"/>
        <v>81000</v>
      </c>
      <c r="E41" s="57">
        <f t="shared" si="4"/>
        <v>81000</v>
      </c>
    </row>
    <row r="42" spans="1:5" ht="33.75" customHeight="1" x14ac:dyDescent="0.2">
      <c r="A42" s="59" t="s">
        <v>145</v>
      </c>
      <c r="B42" s="60" t="s">
        <v>146</v>
      </c>
      <c r="C42" s="57">
        <f t="shared" si="4"/>
        <v>81000</v>
      </c>
      <c r="D42" s="57">
        <f t="shared" si="4"/>
        <v>81000</v>
      </c>
      <c r="E42" s="57">
        <f t="shared" si="4"/>
        <v>81000</v>
      </c>
    </row>
    <row r="43" spans="1:5" ht="36.75" customHeight="1" x14ac:dyDescent="0.2">
      <c r="A43" s="59" t="s">
        <v>80</v>
      </c>
      <c r="B43" s="60" t="s">
        <v>147</v>
      </c>
      <c r="C43" s="57">
        <v>81000</v>
      </c>
      <c r="D43" s="57">
        <v>81000</v>
      </c>
      <c r="E43" s="58">
        <v>81000</v>
      </c>
    </row>
    <row r="44" spans="1:5" ht="15.75" customHeight="1" x14ac:dyDescent="0.2">
      <c r="A44" s="59" t="s">
        <v>35</v>
      </c>
      <c r="B44" s="60" t="s">
        <v>148</v>
      </c>
      <c r="C44" s="57">
        <f>C45+C48</f>
        <v>3044000</v>
      </c>
      <c r="D44" s="57">
        <f>D45+D48</f>
        <v>3268000</v>
      </c>
      <c r="E44" s="57">
        <f>E45+E48</f>
        <v>3509000</v>
      </c>
    </row>
    <row r="45" spans="1:5" ht="13.5" customHeight="1" x14ac:dyDescent="0.2">
      <c r="A45" s="59" t="s">
        <v>149</v>
      </c>
      <c r="B45" s="60" t="s">
        <v>150</v>
      </c>
      <c r="C45" s="57">
        <f t="shared" ref="C45:E46" si="5">C46</f>
        <v>353000</v>
      </c>
      <c r="D45" s="57">
        <f t="shared" si="5"/>
        <v>353000</v>
      </c>
      <c r="E45" s="57">
        <f t="shared" si="5"/>
        <v>353000</v>
      </c>
    </row>
    <row r="46" spans="1:5" ht="24" customHeight="1" x14ac:dyDescent="0.2">
      <c r="A46" s="59" t="s">
        <v>100</v>
      </c>
      <c r="B46" s="60" t="s">
        <v>151</v>
      </c>
      <c r="C46" s="57">
        <f t="shared" si="5"/>
        <v>353000</v>
      </c>
      <c r="D46" s="57">
        <f t="shared" si="5"/>
        <v>353000</v>
      </c>
      <c r="E46" s="57">
        <f t="shared" si="5"/>
        <v>353000</v>
      </c>
    </row>
    <row r="47" spans="1:5" ht="45" customHeight="1" x14ac:dyDescent="0.2">
      <c r="A47" s="59" t="s">
        <v>152</v>
      </c>
      <c r="B47" s="60" t="s">
        <v>153</v>
      </c>
      <c r="C47" s="57">
        <v>353000</v>
      </c>
      <c r="D47" s="57">
        <v>353000</v>
      </c>
      <c r="E47" s="58">
        <v>353000</v>
      </c>
    </row>
    <row r="48" spans="1:5" ht="13.5" customHeight="1" x14ac:dyDescent="0.2">
      <c r="A48" s="59" t="s">
        <v>154</v>
      </c>
      <c r="B48" s="60" t="s">
        <v>155</v>
      </c>
      <c r="C48" s="57">
        <f t="shared" ref="C48:E49" si="6">C49</f>
        <v>2691000</v>
      </c>
      <c r="D48" s="57">
        <f t="shared" si="6"/>
        <v>2915000</v>
      </c>
      <c r="E48" s="57">
        <f t="shared" si="6"/>
        <v>3156000</v>
      </c>
    </row>
    <row r="49" spans="1:5" ht="24" customHeight="1" x14ac:dyDescent="0.2">
      <c r="A49" s="59" t="s">
        <v>99</v>
      </c>
      <c r="B49" s="60" t="s">
        <v>156</v>
      </c>
      <c r="C49" s="57">
        <f t="shared" si="6"/>
        <v>2691000</v>
      </c>
      <c r="D49" s="57">
        <f t="shared" si="6"/>
        <v>2915000</v>
      </c>
      <c r="E49" s="57">
        <f t="shared" si="6"/>
        <v>3156000</v>
      </c>
    </row>
    <row r="50" spans="1:5" ht="48.75" customHeight="1" x14ac:dyDescent="0.2">
      <c r="A50" s="59" t="s">
        <v>157</v>
      </c>
      <c r="B50" s="60" t="s">
        <v>158</v>
      </c>
      <c r="C50" s="57">
        <v>2691000</v>
      </c>
      <c r="D50" s="57">
        <v>2915000</v>
      </c>
      <c r="E50" s="58">
        <v>3156000</v>
      </c>
    </row>
    <row r="51" spans="1:5" ht="27" customHeight="1" x14ac:dyDescent="0.2">
      <c r="A51" s="59" t="s">
        <v>36</v>
      </c>
      <c r="B51" s="60" t="s">
        <v>159</v>
      </c>
      <c r="C51" s="57">
        <v>2000</v>
      </c>
      <c r="D51" s="57">
        <v>2000</v>
      </c>
      <c r="E51" s="58">
        <v>2000</v>
      </c>
    </row>
    <row r="52" spans="1:5" ht="60" customHeight="1" x14ac:dyDescent="0.2">
      <c r="A52" s="59" t="s">
        <v>102</v>
      </c>
      <c r="B52" s="60" t="s">
        <v>160</v>
      </c>
      <c r="C52" s="57">
        <v>2000</v>
      </c>
      <c r="D52" s="57">
        <v>2000</v>
      </c>
      <c r="E52" s="58">
        <v>2000</v>
      </c>
    </row>
    <row r="53" spans="1:5" ht="60" customHeight="1" x14ac:dyDescent="0.2">
      <c r="A53" s="59" t="s">
        <v>101</v>
      </c>
      <c r="B53" s="60" t="s">
        <v>161</v>
      </c>
      <c r="C53" s="57">
        <v>2000</v>
      </c>
      <c r="D53" s="57">
        <v>2000</v>
      </c>
      <c r="E53" s="58">
        <v>2000</v>
      </c>
    </row>
    <row r="54" spans="1:5" ht="52.5" customHeight="1" x14ac:dyDescent="0.2">
      <c r="A54" s="59" t="s">
        <v>162</v>
      </c>
      <c r="B54" s="60" t="s">
        <v>163</v>
      </c>
      <c r="C54" s="57">
        <v>2000</v>
      </c>
      <c r="D54" s="57">
        <v>2000</v>
      </c>
      <c r="E54" s="58">
        <v>2000</v>
      </c>
    </row>
    <row r="55" spans="1:5" ht="16.5" customHeight="1" x14ac:dyDescent="0.2">
      <c r="A55" s="59" t="s">
        <v>37</v>
      </c>
      <c r="B55" s="60" t="s">
        <v>164</v>
      </c>
      <c r="C55" s="57">
        <f>C56+C78+C81</f>
        <v>5260164</v>
      </c>
      <c r="D55" s="57">
        <f>D56+D78+D81</f>
        <v>3467600</v>
      </c>
      <c r="E55" s="57">
        <f>E56+E78+E81</f>
        <v>3265800</v>
      </c>
    </row>
    <row r="56" spans="1:5" ht="30" customHeight="1" x14ac:dyDescent="0.2">
      <c r="A56" s="59" t="s">
        <v>38</v>
      </c>
      <c r="B56" s="60" t="s">
        <v>165</v>
      </c>
      <c r="C56" s="57">
        <f>C57+C62+C73</f>
        <v>5061900</v>
      </c>
      <c r="D56" s="57">
        <f>D57+D62+D73</f>
        <v>3467600</v>
      </c>
      <c r="E56" s="57">
        <f>E57+E62+E73</f>
        <v>3265800</v>
      </c>
    </row>
    <row r="57" spans="1:5" ht="13.5" customHeight="1" x14ac:dyDescent="0.2">
      <c r="A57" s="59" t="s">
        <v>103</v>
      </c>
      <c r="B57" s="60" t="s">
        <v>190</v>
      </c>
      <c r="C57" s="57">
        <f>C60+C58</f>
        <v>4036000</v>
      </c>
      <c r="D57" s="57">
        <f>D60</f>
        <v>3210000</v>
      </c>
      <c r="E57" s="57">
        <f>E60</f>
        <v>2998000</v>
      </c>
    </row>
    <row r="58" spans="1:5" ht="28.9" customHeight="1" x14ac:dyDescent="0.2">
      <c r="A58" s="61" t="s">
        <v>84</v>
      </c>
      <c r="B58" s="62" t="s">
        <v>223</v>
      </c>
      <c r="C58" s="57">
        <v>0</v>
      </c>
      <c r="D58" s="57">
        <v>0</v>
      </c>
      <c r="E58" s="57">
        <v>0</v>
      </c>
    </row>
    <row r="59" spans="1:5" ht="29.45" customHeight="1" x14ac:dyDescent="0.2">
      <c r="A59" s="83" t="s">
        <v>173</v>
      </c>
      <c r="B59" s="70" t="s">
        <v>196</v>
      </c>
      <c r="C59" s="57">
        <v>0</v>
      </c>
      <c r="D59" s="57">
        <v>0</v>
      </c>
      <c r="E59" s="57">
        <v>0</v>
      </c>
    </row>
    <row r="60" spans="1:5" ht="15.75" customHeight="1" x14ac:dyDescent="0.2">
      <c r="A60" s="59" t="s">
        <v>104</v>
      </c>
      <c r="B60" s="60" t="s">
        <v>218</v>
      </c>
      <c r="C60" s="57">
        <f>C61</f>
        <v>4036000</v>
      </c>
      <c r="D60" s="57">
        <f>D61</f>
        <v>3210000</v>
      </c>
      <c r="E60" s="57">
        <f>E61</f>
        <v>2998000</v>
      </c>
    </row>
    <row r="61" spans="1:5" ht="28.5" customHeight="1" x14ac:dyDescent="0.2">
      <c r="A61" s="59" t="s">
        <v>216</v>
      </c>
      <c r="B61" s="60" t="s">
        <v>217</v>
      </c>
      <c r="C61" s="57">
        <v>4036000</v>
      </c>
      <c r="D61" s="57">
        <v>3210000</v>
      </c>
      <c r="E61" s="58">
        <v>2998000</v>
      </c>
    </row>
    <row r="62" spans="1:5" ht="28.5" customHeight="1" x14ac:dyDescent="0.2">
      <c r="A62" s="93" t="s">
        <v>181</v>
      </c>
      <c r="B62" s="94" t="s">
        <v>209</v>
      </c>
      <c r="C62" s="86">
        <f>C63+C71+C69</f>
        <v>771000</v>
      </c>
      <c r="D62" s="86">
        <f>D63+D65+D67</f>
        <v>0</v>
      </c>
      <c r="E62" s="86">
        <f>E63+E65</f>
        <v>0</v>
      </c>
    </row>
    <row r="63" spans="1:5" ht="45" customHeight="1" x14ac:dyDescent="0.2">
      <c r="A63" s="95" t="s">
        <v>214</v>
      </c>
      <c r="B63" s="94" t="s">
        <v>212</v>
      </c>
      <c r="C63" s="67">
        <v>0</v>
      </c>
      <c r="D63" s="67">
        <v>0</v>
      </c>
      <c r="E63" s="67">
        <v>0</v>
      </c>
    </row>
    <row r="64" spans="1:5" ht="50.45" customHeight="1" x14ac:dyDescent="0.2">
      <c r="A64" s="95" t="s">
        <v>215</v>
      </c>
      <c r="B64" s="94" t="s">
        <v>213</v>
      </c>
      <c r="C64" s="67">
        <v>0</v>
      </c>
      <c r="D64" s="67">
        <v>0</v>
      </c>
      <c r="E64" s="67">
        <v>0</v>
      </c>
    </row>
    <row r="65" spans="1:5" ht="28.5" customHeight="1" x14ac:dyDescent="0.2">
      <c r="A65" s="71" t="s">
        <v>205</v>
      </c>
      <c r="B65" s="73" t="s">
        <v>208</v>
      </c>
      <c r="C65" s="67">
        <f>C66</f>
        <v>0</v>
      </c>
      <c r="D65" s="67">
        <f>D66</f>
        <v>0</v>
      </c>
      <c r="E65" s="67">
        <f>E66</f>
        <v>0</v>
      </c>
    </row>
    <row r="66" spans="1:5" ht="28.5" customHeight="1" x14ac:dyDescent="0.2">
      <c r="A66" s="96" t="s">
        <v>206</v>
      </c>
      <c r="B66" s="97" t="s">
        <v>207</v>
      </c>
      <c r="C66" s="67">
        <v>0</v>
      </c>
      <c r="D66" s="68">
        <v>0</v>
      </c>
      <c r="E66" s="68">
        <v>0</v>
      </c>
    </row>
    <row r="67" spans="1:5" ht="28.5" customHeight="1" x14ac:dyDescent="0.2">
      <c r="A67" s="95" t="s">
        <v>219</v>
      </c>
      <c r="B67" s="98" t="s">
        <v>222</v>
      </c>
      <c r="C67" s="67">
        <v>0</v>
      </c>
      <c r="D67" s="68">
        <f>D68</f>
        <v>0</v>
      </c>
      <c r="E67" s="68">
        <v>0</v>
      </c>
    </row>
    <row r="68" spans="1:5" ht="28.5" customHeight="1" x14ac:dyDescent="0.2">
      <c r="A68" s="95" t="s">
        <v>220</v>
      </c>
      <c r="B68" s="98" t="s">
        <v>221</v>
      </c>
      <c r="C68" s="67">
        <v>0</v>
      </c>
      <c r="D68" s="68">
        <v>0</v>
      </c>
      <c r="E68" s="68">
        <v>0</v>
      </c>
    </row>
    <row r="69" spans="1:5" ht="28.15" customHeight="1" x14ac:dyDescent="0.2">
      <c r="A69" s="104" t="s">
        <v>230</v>
      </c>
      <c r="B69" s="107" t="s">
        <v>232</v>
      </c>
      <c r="C69" s="67">
        <v>771000</v>
      </c>
      <c r="D69" s="68"/>
      <c r="E69" s="68"/>
    </row>
    <row r="70" spans="1:5" ht="45.6" customHeight="1" x14ac:dyDescent="0.2">
      <c r="A70" s="104" t="s">
        <v>231</v>
      </c>
      <c r="B70" s="106" t="s">
        <v>233</v>
      </c>
      <c r="C70" s="67">
        <v>771000</v>
      </c>
      <c r="D70" s="68"/>
      <c r="E70" s="68"/>
    </row>
    <row r="71" spans="1:5" ht="28.5" customHeight="1" x14ac:dyDescent="0.2">
      <c r="A71" s="99" t="s">
        <v>182</v>
      </c>
      <c r="B71" s="64" t="s">
        <v>189</v>
      </c>
      <c r="C71" s="67">
        <v>0</v>
      </c>
      <c r="D71" s="67">
        <f>D72</f>
        <v>0</v>
      </c>
      <c r="E71" s="67">
        <f>E72</f>
        <v>0</v>
      </c>
    </row>
    <row r="72" spans="1:5" ht="28.5" customHeight="1" x14ac:dyDescent="0.2">
      <c r="A72" s="84" t="s">
        <v>183</v>
      </c>
      <c r="B72" s="85" t="s">
        <v>188</v>
      </c>
      <c r="C72" s="67">
        <v>0</v>
      </c>
      <c r="D72" s="67">
        <v>0</v>
      </c>
      <c r="E72" s="67">
        <v>0</v>
      </c>
    </row>
    <row r="73" spans="1:5" ht="15.75" customHeight="1" x14ac:dyDescent="0.2">
      <c r="A73" s="59" t="s">
        <v>166</v>
      </c>
      <c r="B73" s="56" t="s">
        <v>191</v>
      </c>
      <c r="C73" s="57">
        <f>C74+C76</f>
        <v>254900</v>
      </c>
      <c r="D73" s="57">
        <f>D74+D76</f>
        <v>257600</v>
      </c>
      <c r="E73" s="57">
        <f>E74+E76</f>
        <v>267800</v>
      </c>
    </row>
    <row r="74" spans="1:5" ht="24.75" customHeight="1" x14ac:dyDescent="0.2">
      <c r="A74" s="59" t="s">
        <v>167</v>
      </c>
      <c r="B74" s="60" t="s">
        <v>192</v>
      </c>
      <c r="C74" s="57">
        <v>0</v>
      </c>
      <c r="D74" s="57">
        <v>0</v>
      </c>
      <c r="E74" s="58">
        <v>0</v>
      </c>
    </row>
    <row r="75" spans="1:5" ht="24.75" customHeight="1" x14ac:dyDescent="0.2">
      <c r="A75" s="59" t="s">
        <v>168</v>
      </c>
      <c r="B75" s="60" t="s">
        <v>193</v>
      </c>
      <c r="C75" s="57">
        <v>0</v>
      </c>
      <c r="D75" s="57">
        <v>0</v>
      </c>
      <c r="E75" s="58">
        <v>0</v>
      </c>
    </row>
    <row r="76" spans="1:5" ht="27.75" customHeight="1" x14ac:dyDescent="0.2">
      <c r="A76" s="59" t="s">
        <v>39</v>
      </c>
      <c r="B76" s="60" t="s">
        <v>194</v>
      </c>
      <c r="C76" s="57">
        <f>C77</f>
        <v>254900</v>
      </c>
      <c r="D76" s="57">
        <f>D77</f>
        <v>257600</v>
      </c>
      <c r="E76" s="57">
        <f>E77</f>
        <v>267800</v>
      </c>
    </row>
    <row r="77" spans="1:5" ht="36" customHeight="1" x14ac:dyDescent="0.2">
      <c r="A77" s="59" t="s">
        <v>105</v>
      </c>
      <c r="B77" s="60" t="s">
        <v>195</v>
      </c>
      <c r="C77" s="57">
        <v>254900</v>
      </c>
      <c r="D77" s="57">
        <v>257600</v>
      </c>
      <c r="E77" s="58">
        <v>267800</v>
      </c>
    </row>
    <row r="78" spans="1:5" ht="22.5" x14ac:dyDescent="0.2">
      <c r="A78" s="63" t="s">
        <v>174</v>
      </c>
      <c r="B78" s="69" t="s">
        <v>179</v>
      </c>
      <c r="C78" s="65">
        <f t="shared" ref="C78:E79" si="7">C79</f>
        <v>132176</v>
      </c>
      <c r="D78" s="65">
        <f t="shared" si="7"/>
        <v>0</v>
      </c>
      <c r="E78" s="65">
        <f t="shared" si="7"/>
        <v>0</v>
      </c>
    </row>
    <row r="79" spans="1:5" ht="22.5" x14ac:dyDescent="0.2">
      <c r="A79" s="63" t="s">
        <v>175</v>
      </c>
      <c r="B79" s="69" t="s">
        <v>187</v>
      </c>
      <c r="C79" s="65">
        <f t="shared" si="7"/>
        <v>132176</v>
      </c>
      <c r="D79" s="65">
        <f t="shared" si="7"/>
        <v>0</v>
      </c>
      <c r="E79" s="65">
        <f t="shared" si="7"/>
        <v>0</v>
      </c>
    </row>
    <row r="80" spans="1:5" ht="22.5" x14ac:dyDescent="0.2">
      <c r="A80" s="63" t="s">
        <v>176</v>
      </c>
      <c r="B80" s="69" t="s">
        <v>186</v>
      </c>
      <c r="C80" s="65">
        <v>132176</v>
      </c>
      <c r="D80" s="65">
        <v>0</v>
      </c>
      <c r="E80" s="65">
        <v>0</v>
      </c>
    </row>
    <row r="81" spans="1:5" x14ac:dyDescent="0.2">
      <c r="A81" s="63" t="s">
        <v>177</v>
      </c>
      <c r="B81" s="69" t="s">
        <v>180</v>
      </c>
      <c r="C81" s="65">
        <f t="shared" ref="C81:E82" si="8">C82</f>
        <v>66088</v>
      </c>
      <c r="D81" s="65">
        <f t="shared" si="8"/>
        <v>0</v>
      </c>
      <c r="E81" s="65">
        <f t="shared" si="8"/>
        <v>0</v>
      </c>
    </row>
    <row r="82" spans="1:5" x14ac:dyDescent="0.2">
      <c r="A82" s="63" t="s">
        <v>178</v>
      </c>
      <c r="B82" s="69" t="s">
        <v>185</v>
      </c>
      <c r="C82" s="65">
        <f t="shared" si="8"/>
        <v>66088</v>
      </c>
      <c r="D82" s="65">
        <f t="shared" si="8"/>
        <v>0</v>
      </c>
      <c r="E82" s="65">
        <f t="shared" si="8"/>
        <v>0</v>
      </c>
    </row>
    <row r="83" spans="1:5" x14ac:dyDescent="0.2">
      <c r="A83" s="63" t="s">
        <v>178</v>
      </c>
      <c r="B83" s="69" t="s">
        <v>184</v>
      </c>
      <c r="C83" s="65">
        <v>66088</v>
      </c>
      <c r="D83" s="65">
        <v>0</v>
      </c>
      <c r="E83" s="65">
        <v>0</v>
      </c>
    </row>
  </sheetData>
  <mergeCells count="1">
    <mergeCell ref="A6:E6"/>
  </mergeCells>
  <pageMargins left="0.28000000000000003" right="0.27559055118110237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77" zoomScaleNormal="77" workbookViewId="0">
      <selection activeCell="C4" sqref="C4"/>
    </sheetView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8.85546875" customWidth="1"/>
    <col min="7" max="7" width="19.5703125" customWidth="1"/>
  </cols>
  <sheetData>
    <row r="1" spans="1:7" ht="18.75" x14ac:dyDescent="0.3">
      <c r="B1" s="1" t="s">
        <v>23</v>
      </c>
      <c r="C1" s="1" t="s">
        <v>24</v>
      </c>
      <c r="D1" s="1"/>
      <c r="E1" s="1"/>
    </row>
    <row r="2" spans="1:7" ht="18.75" x14ac:dyDescent="0.3">
      <c r="B2" s="1" t="s">
        <v>25</v>
      </c>
      <c r="C2" s="1" t="s">
        <v>1</v>
      </c>
      <c r="D2" s="1"/>
      <c r="E2" s="1"/>
    </row>
    <row r="3" spans="1:7" ht="18.75" x14ac:dyDescent="0.3">
      <c r="B3" s="1" t="s">
        <v>26</v>
      </c>
      <c r="C3" s="1" t="s">
        <v>90</v>
      </c>
      <c r="D3" s="1"/>
      <c r="E3" s="1"/>
    </row>
    <row r="4" spans="1:7" ht="18.75" x14ac:dyDescent="0.3">
      <c r="A4" s="13"/>
      <c r="B4" s="1" t="s">
        <v>27</v>
      </c>
      <c r="C4" s="109" t="s">
        <v>238</v>
      </c>
      <c r="D4" s="100"/>
      <c r="E4" s="100"/>
      <c r="F4" s="101"/>
    </row>
    <row r="5" spans="1:7" ht="15.75" x14ac:dyDescent="0.25">
      <c r="C5" s="14"/>
      <c r="D5" s="15"/>
      <c r="E5" s="15"/>
    </row>
    <row r="6" spans="1:7" ht="15.75" x14ac:dyDescent="0.25">
      <c r="C6" s="14"/>
      <c r="D6" s="14"/>
      <c r="E6" s="14"/>
    </row>
    <row r="7" spans="1:7" ht="45.75" customHeight="1" x14ac:dyDescent="0.3">
      <c r="A7" s="123" t="s">
        <v>235</v>
      </c>
      <c r="B7" s="123"/>
      <c r="C7" s="123"/>
      <c r="D7" s="123"/>
      <c r="E7" s="123"/>
      <c r="F7" s="123"/>
      <c r="G7" s="123"/>
    </row>
    <row r="8" spans="1:7" ht="37.5" customHeight="1" x14ac:dyDescent="0.2">
      <c r="A8" s="126" t="s">
        <v>86</v>
      </c>
      <c r="B8" s="126"/>
      <c r="C8" s="126"/>
      <c r="D8" s="126"/>
      <c r="E8" s="126"/>
      <c r="F8" s="126"/>
      <c r="G8" s="126"/>
    </row>
    <row r="9" spans="1:7" ht="18.75" x14ac:dyDescent="0.2">
      <c r="A9" s="15"/>
      <c r="B9" s="15"/>
      <c r="C9" s="16"/>
      <c r="D9" s="16"/>
      <c r="E9" s="17" t="s">
        <v>2</v>
      </c>
    </row>
    <row r="10" spans="1:7" ht="15.75" x14ac:dyDescent="0.2">
      <c r="A10" s="15"/>
      <c r="B10" s="15"/>
      <c r="C10" s="16"/>
      <c r="D10" s="16"/>
      <c r="E10" s="16"/>
    </row>
    <row r="11" spans="1:7" ht="18.75" x14ac:dyDescent="0.3">
      <c r="A11" s="18" t="s">
        <v>75</v>
      </c>
      <c r="B11" s="19" t="s">
        <v>76</v>
      </c>
      <c r="C11" s="4">
        <v>2021</v>
      </c>
      <c r="D11" s="4" t="s">
        <v>82</v>
      </c>
      <c r="E11" s="4" t="s">
        <v>83</v>
      </c>
      <c r="F11" s="38">
        <v>2022</v>
      </c>
      <c r="G11" s="38">
        <v>2023</v>
      </c>
    </row>
    <row r="12" spans="1:7" ht="18.75" x14ac:dyDescent="0.3">
      <c r="A12" s="20" t="s">
        <v>40</v>
      </c>
      <c r="B12" s="21" t="s">
        <v>41</v>
      </c>
      <c r="C12" s="87">
        <f>C13+C14+C15+C19+C20</f>
        <v>4835500</v>
      </c>
      <c r="D12" s="87">
        <f>D13+D14+D15+D19</f>
        <v>4744866</v>
      </c>
      <c r="E12" s="87">
        <f>E13+E14+E15+E19</f>
        <v>4744866</v>
      </c>
      <c r="F12" s="87">
        <f>F13+F14+F15+F19</f>
        <v>4830500</v>
      </c>
      <c r="G12" s="87">
        <f>G13+G14+G15+G19</f>
        <v>4830500</v>
      </c>
    </row>
    <row r="13" spans="1:7" ht="37.5" x14ac:dyDescent="0.3">
      <c r="A13" s="22" t="s">
        <v>42</v>
      </c>
      <c r="B13" s="23" t="s">
        <v>224</v>
      </c>
      <c r="C13" s="88">
        <v>1210000</v>
      </c>
      <c r="D13" s="88">
        <v>1171000</v>
      </c>
      <c r="E13" s="88">
        <v>1171000</v>
      </c>
      <c r="F13" s="88">
        <v>1210000</v>
      </c>
      <c r="G13" s="88">
        <v>1210000</v>
      </c>
    </row>
    <row r="14" spans="1:7" ht="56.25" x14ac:dyDescent="0.3">
      <c r="A14" s="22" t="s">
        <v>65</v>
      </c>
      <c r="B14" s="23" t="s">
        <v>226</v>
      </c>
      <c r="C14" s="88"/>
      <c r="D14" s="88"/>
      <c r="E14" s="88"/>
      <c r="F14" s="88"/>
      <c r="G14" s="88"/>
    </row>
    <row r="15" spans="1:7" ht="56.25" x14ac:dyDescent="0.3">
      <c r="A15" s="22" t="s">
        <v>43</v>
      </c>
      <c r="B15" s="23" t="s">
        <v>225</v>
      </c>
      <c r="C15" s="88">
        <v>3568300</v>
      </c>
      <c r="D15" s="88">
        <v>3526945</v>
      </c>
      <c r="E15" s="88">
        <v>3526945</v>
      </c>
      <c r="F15" s="88">
        <v>3563300</v>
      </c>
      <c r="G15" s="88">
        <v>3563300</v>
      </c>
    </row>
    <row r="16" spans="1:7" ht="18.75" hidden="1" x14ac:dyDescent="0.3">
      <c r="A16" s="22" t="s">
        <v>66</v>
      </c>
      <c r="B16" s="24" t="s">
        <v>44</v>
      </c>
      <c r="C16" s="88"/>
      <c r="D16" s="88"/>
      <c r="E16" s="88"/>
      <c r="F16" s="88"/>
      <c r="G16" s="88"/>
    </row>
    <row r="17" spans="1:7" ht="18.75" hidden="1" x14ac:dyDescent="0.3">
      <c r="A17" s="20" t="s">
        <v>45</v>
      </c>
      <c r="B17" s="21" t="s">
        <v>46</v>
      </c>
      <c r="C17" s="87"/>
      <c r="D17" s="87"/>
      <c r="E17" s="87"/>
      <c r="F17" s="88"/>
      <c r="G17" s="88"/>
    </row>
    <row r="18" spans="1:7" ht="18.75" hidden="1" x14ac:dyDescent="0.3">
      <c r="A18" s="22" t="s">
        <v>47</v>
      </c>
      <c r="B18" s="24" t="s">
        <v>48</v>
      </c>
      <c r="C18" s="88"/>
      <c r="D18" s="88"/>
      <c r="E18" s="88"/>
      <c r="F18" s="88"/>
      <c r="G18" s="88"/>
    </row>
    <row r="19" spans="1:7" ht="56.25" x14ac:dyDescent="0.3">
      <c r="A19" s="22" t="s">
        <v>171</v>
      </c>
      <c r="B19" s="24" t="s">
        <v>172</v>
      </c>
      <c r="C19" s="88">
        <v>57200</v>
      </c>
      <c r="D19" s="88">
        <v>46921</v>
      </c>
      <c r="E19" s="88">
        <v>46921</v>
      </c>
      <c r="F19" s="88">
        <v>57200</v>
      </c>
      <c r="G19" s="88">
        <v>57200</v>
      </c>
    </row>
    <row r="20" spans="1:7" ht="18.75" x14ac:dyDescent="0.3">
      <c r="A20" s="22" t="s">
        <v>210</v>
      </c>
      <c r="B20" s="24" t="s">
        <v>211</v>
      </c>
      <c r="C20" s="88">
        <v>0</v>
      </c>
      <c r="D20" s="88"/>
      <c r="E20" s="88"/>
      <c r="F20" s="88">
        <v>0</v>
      </c>
      <c r="G20" s="88">
        <v>0</v>
      </c>
    </row>
    <row r="21" spans="1:7" ht="18.75" x14ac:dyDescent="0.3">
      <c r="A21" s="22" t="s">
        <v>66</v>
      </c>
      <c r="B21" s="24" t="s">
        <v>44</v>
      </c>
      <c r="C21" s="88"/>
      <c r="D21" s="88"/>
      <c r="E21" s="88"/>
      <c r="F21" s="88"/>
      <c r="G21" s="88"/>
    </row>
    <row r="22" spans="1:7" s="37" customFormat="1" ht="18.75" x14ac:dyDescent="0.3">
      <c r="A22" s="36" t="s">
        <v>45</v>
      </c>
      <c r="B22" s="26" t="s">
        <v>46</v>
      </c>
      <c r="C22" s="87">
        <f>C23</f>
        <v>254900</v>
      </c>
      <c r="D22" s="87">
        <f>D23</f>
        <v>224900</v>
      </c>
      <c r="E22" s="87">
        <f>E23</f>
        <v>224900</v>
      </c>
      <c r="F22" s="87">
        <f>F23</f>
        <v>257600</v>
      </c>
      <c r="G22" s="87">
        <f>G23</f>
        <v>267800</v>
      </c>
    </row>
    <row r="23" spans="1:7" s="34" customFormat="1" ht="18.75" x14ac:dyDescent="0.3">
      <c r="A23" s="22" t="s">
        <v>47</v>
      </c>
      <c r="B23" s="35" t="s">
        <v>48</v>
      </c>
      <c r="C23" s="88">
        <v>254900</v>
      </c>
      <c r="D23" s="88">
        <v>224900</v>
      </c>
      <c r="E23" s="88">
        <v>224900</v>
      </c>
      <c r="F23" s="88">
        <v>257600</v>
      </c>
      <c r="G23" s="88">
        <v>267800</v>
      </c>
    </row>
    <row r="24" spans="1:7" ht="37.5" x14ac:dyDescent="0.3">
      <c r="A24" s="20" t="s">
        <v>49</v>
      </c>
      <c r="B24" s="25" t="s">
        <v>50</v>
      </c>
      <c r="C24" s="89">
        <f>C25+C26+C27</f>
        <v>110000</v>
      </c>
      <c r="D24" s="89">
        <f>D25+D26</f>
        <v>0</v>
      </c>
      <c r="E24" s="89">
        <f>E25+E26</f>
        <v>0</v>
      </c>
      <c r="F24" s="89">
        <f>F25+F26+F27</f>
        <v>110000</v>
      </c>
      <c r="G24" s="89">
        <f>G25+G26+G27</f>
        <v>110000</v>
      </c>
    </row>
    <row r="25" spans="1:7" ht="18.75" x14ac:dyDescent="0.3">
      <c r="A25" s="30" t="s">
        <v>72</v>
      </c>
      <c r="B25" s="33" t="s">
        <v>73</v>
      </c>
      <c r="C25" s="90">
        <v>0</v>
      </c>
      <c r="D25" s="90"/>
      <c r="E25" s="90"/>
      <c r="F25" s="88">
        <v>0</v>
      </c>
      <c r="G25" s="88">
        <v>0</v>
      </c>
    </row>
    <row r="26" spans="1:7" ht="18.75" x14ac:dyDescent="0.3">
      <c r="A26" s="22" t="s">
        <v>51</v>
      </c>
      <c r="B26" s="24" t="s">
        <v>52</v>
      </c>
      <c r="C26" s="90">
        <v>100000</v>
      </c>
      <c r="D26" s="90"/>
      <c r="E26" s="90"/>
      <c r="F26" s="88">
        <v>100000</v>
      </c>
      <c r="G26" s="88">
        <v>100000</v>
      </c>
    </row>
    <row r="27" spans="1:7" ht="37.5" x14ac:dyDescent="0.3">
      <c r="A27" s="22" t="s">
        <v>94</v>
      </c>
      <c r="B27" s="24" t="s">
        <v>93</v>
      </c>
      <c r="C27" s="90">
        <v>10000</v>
      </c>
      <c r="D27" s="90"/>
      <c r="E27" s="90"/>
      <c r="F27" s="88">
        <v>10000</v>
      </c>
      <c r="G27" s="88">
        <v>10000</v>
      </c>
    </row>
    <row r="28" spans="1:7" ht="18.75" x14ac:dyDescent="0.3">
      <c r="A28" s="20" t="s">
        <v>69</v>
      </c>
      <c r="B28" s="21" t="s">
        <v>67</v>
      </c>
      <c r="C28" s="89">
        <f>C29+C30</f>
        <v>1309000</v>
      </c>
      <c r="D28" s="89">
        <f>D29+D30</f>
        <v>0</v>
      </c>
      <c r="E28" s="89">
        <f>E29+E30</f>
        <v>0</v>
      </c>
      <c r="F28" s="89">
        <f>F29+F30</f>
        <v>1353000</v>
      </c>
      <c r="G28" s="89">
        <f>G29+G30</f>
        <v>1407000</v>
      </c>
    </row>
    <row r="29" spans="1:7" s="32" customFormat="1" ht="18.75" x14ac:dyDescent="0.3">
      <c r="A29" s="43" t="s">
        <v>74</v>
      </c>
      <c r="B29" s="44" t="s">
        <v>106</v>
      </c>
      <c r="C29" s="91">
        <v>1309000</v>
      </c>
      <c r="D29" s="91"/>
      <c r="E29" s="91"/>
      <c r="F29" s="91">
        <v>1353000</v>
      </c>
      <c r="G29" s="91">
        <v>1407000</v>
      </c>
    </row>
    <row r="30" spans="1:7" ht="18.75" x14ac:dyDescent="0.3">
      <c r="A30" s="30" t="s">
        <v>70</v>
      </c>
      <c r="B30" s="31" t="s">
        <v>68</v>
      </c>
      <c r="C30" s="90">
        <v>0</v>
      </c>
      <c r="D30" s="90"/>
      <c r="E30" s="90"/>
      <c r="F30" s="88">
        <v>0</v>
      </c>
      <c r="G30" s="88">
        <v>0</v>
      </c>
    </row>
    <row r="31" spans="1:7" ht="18.75" x14ac:dyDescent="0.3">
      <c r="A31" s="20" t="s">
        <v>53</v>
      </c>
      <c r="B31" s="21" t="s">
        <v>54</v>
      </c>
      <c r="C31" s="89">
        <f>C32+C34+C35</f>
        <v>1887664</v>
      </c>
      <c r="D31" s="89">
        <f>D32+D34+D35</f>
        <v>0</v>
      </c>
      <c r="E31" s="89">
        <f>E32+E34+E35</f>
        <v>0</v>
      </c>
      <c r="F31" s="89">
        <f>F32+F34+F35</f>
        <v>760100</v>
      </c>
      <c r="G31" s="89">
        <f>G32+G34+G35</f>
        <v>665000</v>
      </c>
    </row>
    <row r="32" spans="1:7" ht="18.75" x14ac:dyDescent="0.3">
      <c r="A32" s="30" t="s">
        <v>91</v>
      </c>
      <c r="B32" s="31" t="s">
        <v>92</v>
      </c>
      <c r="C32" s="89">
        <v>45000</v>
      </c>
      <c r="D32" s="89"/>
      <c r="E32" s="89"/>
      <c r="F32" s="89">
        <v>45000</v>
      </c>
      <c r="G32" s="89">
        <v>45000</v>
      </c>
    </row>
    <row r="33" spans="1:7" ht="18.75" x14ac:dyDescent="0.3">
      <c r="A33" s="30" t="s">
        <v>87</v>
      </c>
      <c r="B33" s="31" t="s">
        <v>88</v>
      </c>
      <c r="C33" s="90">
        <v>0</v>
      </c>
      <c r="D33" s="89"/>
      <c r="E33" s="89"/>
      <c r="F33" s="88">
        <v>0</v>
      </c>
      <c r="G33" s="88">
        <v>0</v>
      </c>
    </row>
    <row r="34" spans="1:7" ht="18.75" x14ac:dyDescent="0.3">
      <c r="A34" s="30" t="s">
        <v>55</v>
      </c>
      <c r="B34" s="31" t="s">
        <v>56</v>
      </c>
      <c r="C34" s="90">
        <v>1842664</v>
      </c>
      <c r="D34" s="90"/>
      <c r="E34" s="90"/>
      <c r="F34" s="88">
        <v>715100</v>
      </c>
      <c r="G34" s="88">
        <v>620000</v>
      </c>
    </row>
    <row r="35" spans="1:7" ht="18.75" x14ac:dyDescent="0.3">
      <c r="A35" s="30" t="s">
        <v>70</v>
      </c>
      <c r="B35" s="31" t="s">
        <v>68</v>
      </c>
      <c r="C35" s="90">
        <v>0</v>
      </c>
      <c r="D35" s="90"/>
      <c r="E35" s="90"/>
      <c r="F35" s="88">
        <v>0</v>
      </c>
      <c r="G35" s="88">
        <v>0</v>
      </c>
    </row>
    <row r="36" spans="1:7" ht="18.75" x14ac:dyDescent="0.3">
      <c r="A36" s="45" t="s">
        <v>57</v>
      </c>
      <c r="B36" s="46" t="s">
        <v>107</v>
      </c>
      <c r="C36" s="92">
        <f>C37</f>
        <v>5262100</v>
      </c>
      <c r="D36" s="92">
        <v>4854000</v>
      </c>
      <c r="E36" s="92">
        <v>4854000</v>
      </c>
      <c r="F36" s="92">
        <f>F37</f>
        <v>4899400</v>
      </c>
      <c r="G36" s="92">
        <f>G37</f>
        <v>5061500</v>
      </c>
    </row>
    <row r="37" spans="1:7" ht="18.75" x14ac:dyDescent="0.3">
      <c r="A37" s="22" t="s">
        <v>58</v>
      </c>
      <c r="B37" s="24" t="s">
        <v>59</v>
      </c>
      <c r="C37" s="90">
        <v>5262100</v>
      </c>
      <c r="D37" s="90">
        <v>4854000</v>
      </c>
      <c r="E37" s="90">
        <v>4854000</v>
      </c>
      <c r="F37" s="90">
        <v>4899400</v>
      </c>
      <c r="G37" s="90">
        <v>5061500</v>
      </c>
    </row>
    <row r="38" spans="1:7" ht="18.75" x14ac:dyDescent="0.3">
      <c r="A38" s="20" t="s">
        <v>60</v>
      </c>
      <c r="B38" s="27" t="s">
        <v>61</v>
      </c>
      <c r="C38" s="89">
        <f>C39</f>
        <v>30000</v>
      </c>
      <c r="D38" s="89">
        <f>D39</f>
        <v>50000</v>
      </c>
      <c r="E38" s="89">
        <f>E39</f>
        <v>50000</v>
      </c>
      <c r="F38" s="89">
        <f>F39</f>
        <v>30000</v>
      </c>
      <c r="G38" s="89">
        <f>G39</f>
        <v>30000</v>
      </c>
    </row>
    <row r="39" spans="1:7" ht="18.75" x14ac:dyDescent="0.3">
      <c r="A39" s="22" t="s">
        <v>62</v>
      </c>
      <c r="B39" s="28" t="s">
        <v>63</v>
      </c>
      <c r="C39" s="90">
        <v>30000</v>
      </c>
      <c r="D39" s="90">
        <v>50000</v>
      </c>
      <c r="E39" s="90">
        <v>50000</v>
      </c>
      <c r="F39" s="90">
        <v>30000</v>
      </c>
      <c r="G39" s="90">
        <v>30000</v>
      </c>
    </row>
    <row r="40" spans="1:7" ht="18.75" x14ac:dyDescent="0.3">
      <c r="A40" s="29"/>
      <c r="B40" s="26" t="s">
        <v>64</v>
      </c>
      <c r="C40" s="89">
        <f>C12+C22+C24+C28+C31+C36+C38</f>
        <v>13689164</v>
      </c>
      <c r="D40" s="89">
        <f>D12+D22+D24+D28+D31+D36+D38</f>
        <v>9873766</v>
      </c>
      <c r="E40" s="89">
        <f>E12+E22+E24+E28+E31+E36+E38</f>
        <v>9873766</v>
      </c>
      <c r="F40" s="89">
        <f>F12+F22+F24+F28+F31+F36+F38</f>
        <v>12240600</v>
      </c>
      <c r="G40" s="89">
        <f>G12+G22+G24+G28+G31+G36+G38</f>
        <v>12371800</v>
      </c>
    </row>
  </sheetData>
  <mergeCells count="2">
    <mergeCell ref="A7:G7"/>
    <mergeCell ref="A8:G8"/>
  </mergeCells>
  <phoneticPr fontId="10" type="noConversion"/>
  <pageMargins left="0.59055118110236227" right="0" top="0.59055118110236227" bottom="0.19685039370078741" header="0" footer="0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showGridLines="0" workbookViewId="0">
      <selection activeCell="E1" sqref="E1"/>
    </sheetView>
  </sheetViews>
  <sheetFormatPr defaultColWidth="9.140625" defaultRowHeight="12.75" x14ac:dyDescent="0.2"/>
  <cols>
    <col min="1" max="1" width="1.42578125" style="141" customWidth="1"/>
    <col min="2" max="2" width="0.85546875" style="141" customWidth="1"/>
    <col min="3" max="3" width="0.7109375" style="141" customWidth="1"/>
    <col min="4" max="5" width="0.5703125" style="141" customWidth="1"/>
    <col min="6" max="6" width="49.7109375" style="141" customWidth="1"/>
    <col min="7" max="7" width="0" style="137" hidden="1" customWidth="1"/>
    <col min="8" max="8" width="6.7109375" style="137" customWidth="1"/>
    <col min="9" max="9" width="4.5703125" style="137" customWidth="1"/>
    <col min="10" max="10" width="14.140625" style="140" customWidth="1"/>
    <col min="11" max="11" width="4.42578125" style="139" customWidth="1"/>
    <col min="12" max="15" width="0" style="137" hidden="1" customWidth="1"/>
    <col min="16" max="16" width="11" style="138" customWidth="1"/>
    <col min="17" max="18" width="0" style="137" hidden="1" customWidth="1"/>
    <col min="19" max="20" width="11.5703125" style="137" customWidth="1"/>
    <col min="21" max="21" width="8.42578125" style="137" customWidth="1"/>
    <col min="22" max="255" width="9.140625" style="137" customWidth="1"/>
    <col min="256" max="16384" width="9.140625" style="137"/>
  </cols>
  <sheetData>
    <row r="1" spans="1:21" ht="16.5" customHeight="1" x14ac:dyDescent="0.25">
      <c r="A1" s="147"/>
      <c r="B1" s="147"/>
      <c r="C1" s="147"/>
      <c r="D1" s="147"/>
      <c r="E1" s="147"/>
      <c r="F1" s="147"/>
      <c r="G1" s="142"/>
      <c r="H1" s="142"/>
      <c r="I1" s="299" t="s">
        <v>395</v>
      </c>
      <c r="J1" s="299"/>
      <c r="K1" s="299"/>
      <c r="L1" s="310"/>
      <c r="M1" s="310"/>
      <c r="N1" s="310"/>
      <c r="O1" s="310"/>
      <c r="P1" s="309"/>
      <c r="Q1" s="300"/>
      <c r="R1" s="308"/>
      <c r="U1" s="142"/>
    </row>
    <row r="2" spans="1:21" ht="12.75" customHeight="1" x14ac:dyDescent="0.2">
      <c r="A2" s="147"/>
      <c r="B2" s="305"/>
      <c r="C2" s="305"/>
      <c r="D2" s="305"/>
      <c r="E2" s="305"/>
      <c r="F2" s="305"/>
      <c r="G2" s="301"/>
      <c r="H2" s="304"/>
      <c r="I2" s="153" t="s">
        <v>394</v>
      </c>
      <c r="J2" s="153"/>
      <c r="K2" s="303"/>
      <c r="L2" s="304"/>
      <c r="M2" s="304"/>
      <c r="N2" s="304"/>
      <c r="O2" s="304"/>
      <c r="P2" s="307"/>
      <c r="Q2" s="301"/>
      <c r="R2" s="300"/>
      <c r="U2" s="142"/>
    </row>
    <row r="3" spans="1:21" ht="12" customHeight="1" x14ac:dyDescent="0.2">
      <c r="A3" s="147"/>
      <c r="B3" s="305"/>
      <c r="C3" s="305"/>
      <c r="D3" s="305"/>
      <c r="E3" s="305"/>
      <c r="F3" s="305"/>
      <c r="G3" s="301"/>
      <c r="H3" s="304"/>
      <c r="I3" s="306" t="s">
        <v>393</v>
      </c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142"/>
    </row>
    <row r="4" spans="1:21" ht="27" customHeight="1" x14ac:dyDescent="0.2">
      <c r="A4" s="147"/>
      <c r="B4" s="305"/>
      <c r="C4" s="305"/>
      <c r="D4" s="305"/>
      <c r="E4" s="305"/>
      <c r="F4" s="305"/>
      <c r="G4" s="301"/>
      <c r="H4" s="304"/>
      <c r="I4" s="304"/>
      <c r="J4" s="303"/>
      <c r="K4" s="303"/>
      <c r="L4" s="301"/>
      <c r="M4" s="301"/>
      <c r="N4" s="301"/>
      <c r="O4" s="301"/>
      <c r="P4" s="302"/>
      <c r="Q4" s="301"/>
      <c r="R4" s="300"/>
      <c r="S4" s="299"/>
      <c r="T4" s="299"/>
      <c r="U4" s="142"/>
    </row>
    <row r="5" spans="1:21" ht="41.45" customHeight="1" x14ac:dyDescent="0.2">
      <c r="A5" s="298" t="s">
        <v>392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142"/>
    </row>
    <row r="6" spans="1:21" ht="38.25" customHeight="1" x14ac:dyDescent="0.2">
      <c r="A6" s="147"/>
      <c r="B6" s="164" t="s">
        <v>244</v>
      </c>
      <c r="C6" s="164"/>
      <c r="D6" s="164"/>
      <c r="E6" s="164"/>
      <c r="F6" s="164"/>
      <c r="G6" s="296" t="s">
        <v>391</v>
      </c>
      <c r="H6" s="296" t="s">
        <v>390</v>
      </c>
      <c r="I6" s="296" t="s">
        <v>389</v>
      </c>
      <c r="J6" s="297" t="s">
        <v>388</v>
      </c>
      <c r="K6" s="297" t="s">
        <v>387</v>
      </c>
      <c r="L6" s="296" t="s">
        <v>386</v>
      </c>
      <c r="M6" s="296" t="s">
        <v>385</v>
      </c>
      <c r="N6" s="296" t="s">
        <v>384</v>
      </c>
      <c r="O6" s="296" t="s">
        <v>383</v>
      </c>
      <c r="P6" s="294">
        <v>2021</v>
      </c>
      <c r="Q6" s="294"/>
      <c r="R6" s="295"/>
      <c r="S6" s="294">
        <v>2022</v>
      </c>
      <c r="T6" s="294">
        <v>2023</v>
      </c>
      <c r="U6" s="293"/>
    </row>
    <row r="7" spans="1:21" ht="18" customHeight="1" x14ac:dyDescent="0.2">
      <c r="A7" s="175"/>
      <c r="B7" s="211" t="s">
        <v>382</v>
      </c>
      <c r="C7" s="211"/>
      <c r="D7" s="211"/>
      <c r="E7" s="211"/>
      <c r="F7" s="211"/>
      <c r="G7" s="171">
        <v>100</v>
      </c>
      <c r="H7" s="190">
        <v>1</v>
      </c>
      <c r="I7" s="190">
        <v>0</v>
      </c>
      <c r="J7" s="246">
        <v>0</v>
      </c>
      <c r="K7" s="207">
        <v>0</v>
      </c>
      <c r="L7" s="196">
        <v>2775100</v>
      </c>
      <c r="M7" s="196">
        <v>0</v>
      </c>
      <c r="N7" s="196">
        <v>0</v>
      </c>
      <c r="O7" s="196">
        <v>0</v>
      </c>
      <c r="P7" s="159">
        <f>P8+P13+P21+P26</f>
        <v>4835500</v>
      </c>
      <c r="Q7" s="159">
        <f>Q8+Q13+Q21</f>
        <v>4632945</v>
      </c>
      <c r="R7" s="159">
        <f>R8+R13+R21</f>
        <v>4632945</v>
      </c>
      <c r="S7" s="159">
        <f>S8+S13+S21</f>
        <v>4830500</v>
      </c>
      <c r="T7" s="159">
        <f>T8+T13+T21</f>
        <v>4830500</v>
      </c>
      <c r="U7" s="165" t="s">
        <v>324</v>
      </c>
    </row>
    <row r="8" spans="1:21" ht="26.25" customHeight="1" x14ac:dyDescent="0.2">
      <c r="A8" s="201"/>
      <c r="B8" s="209"/>
      <c r="C8" s="211" t="s">
        <v>224</v>
      </c>
      <c r="D8" s="211"/>
      <c r="E8" s="211"/>
      <c r="F8" s="211"/>
      <c r="G8" s="210">
        <v>102</v>
      </c>
      <c r="H8" s="208">
        <v>1</v>
      </c>
      <c r="I8" s="208">
        <v>2</v>
      </c>
      <c r="J8" s="178">
        <v>0</v>
      </c>
      <c r="K8" s="207">
        <v>0</v>
      </c>
      <c r="L8" s="206">
        <v>585600</v>
      </c>
      <c r="M8" s="196">
        <v>0</v>
      </c>
      <c r="N8" s="196">
        <v>0</v>
      </c>
      <c r="O8" s="205">
        <v>0</v>
      </c>
      <c r="P8" s="159">
        <f>P10</f>
        <v>1210000</v>
      </c>
      <c r="Q8" s="159">
        <f>Q10</f>
        <v>1171000</v>
      </c>
      <c r="R8" s="159">
        <f>R10</f>
        <v>1171000</v>
      </c>
      <c r="S8" s="159">
        <f>S10</f>
        <v>1210000</v>
      </c>
      <c r="T8" s="159">
        <f>T10</f>
        <v>1210000</v>
      </c>
      <c r="U8" s="165" t="s">
        <v>324</v>
      </c>
    </row>
    <row r="9" spans="1:21" ht="58.5" customHeight="1" x14ac:dyDescent="0.2">
      <c r="A9" s="201"/>
      <c r="B9" s="292" t="s">
        <v>329</v>
      </c>
      <c r="C9" s="184"/>
      <c r="D9" s="184"/>
      <c r="E9" s="184"/>
      <c r="F9" s="183"/>
      <c r="G9" s="210"/>
      <c r="H9" s="208">
        <v>1</v>
      </c>
      <c r="I9" s="208">
        <v>2</v>
      </c>
      <c r="J9" s="178">
        <v>6200000000</v>
      </c>
      <c r="K9" s="207">
        <v>0</v>
      </c>
      <c r="L9" s="206"/>
      <c r="M9" s="196"/>
      <c r="N9" s="196"/>
      <c r="O9" s="205"/>
      <c r="P9" s="159">
        <f>P10</f>
        <v>1210000</v>
      </c>
      <c r="Q9" s="159"/>
      <c r="R9" s="159"/>
      <c r="S9" s="159">
        <f>S10</f>
        <v>1210000</v>
      </c>
      <c r="T9" s="159">
        <f>T10</f>
        <v>1210000</v>
      </c>
      <c r="U9" s="165"/>
    </row>
    <row r="10" spans="1:21" ht="35.25" customHeight="1" x14ac:dyDescent="0.2">
      <c r="A10" s="201"/>
      <c r="B10" s="203"/>
      <c r="C10" s="204"/>
      <c r="D10" s="202" t="s">
        <v>376</v>
      </c>
      <c r="E10" s="202"/>
      <c r="F10" s="202"/>
      <c r="G10" s="171">
        <v>102</v>
      </c>
      <c r="H10" s="170">
        <v>1</v>
      </c>
      <c r="I10" s="170">
        <v>2</v>
      </c>
      <c r="J10" s="169">
        <v>6210000000</v>
      </c>
      <c r="K10" s="197">
        <v>0</v>
      </c>
      <c r="L10" s="196">
        <v>585600</v>
      </c>
      <c r="M10" s="196">
        <v>0</v>
      </c>
      <c r="N10" s="196">
        <v>0</v>
      </c>
      <c r="O10" s="196">
        <v>0</v>
      </c>
      <c r="P10" s="199">
        <f>P11</f>
        <v>1210000</v>
      </c>
      <c r="Q10" s="199">
        <f>Q11</f>
        <v>1171000</v>
      </c>
      <c r="R10" s="199">
        <f>R11</f>
        <v>1171000</v>
      </c>
      <c r="S10" s="199">
        <f>S11</f>
        <v>1210000</v>
      </c>
      <c r="T10" s="199">
        <f>T11</f>
        <v>1210000</v>
      </c>
      <c r="U10" s="165" t="s">
        <v>324</v>
      </c>
    </row>
    <row r="11" spans="1:21" ht="14.25" customHeight="1" x14ac:dyDescent="0.2">
      <c r="A11" s="201"/>
      <c r="B11" s="203"/>
      <c r="C11" s="174"/>
      <c r="D11" s="173"/>
      <c r="E11" s="202" t="s">
        <v>381</v>
      </c>
      <c r="F11" s="202"/>
      <c r="G11" s="171">
        <v>102</v>
      </c>
      <c r="H11" s="170">
        <v>1</v>
      </c>
      <c r="I11" s="170">
        <v>2</v>
      </c>
      <c r="J11" s="169">
        <v>6210010010</v>
      </c>
      <c r="K11" s="197">
        <v>0</v>
      </c>
      <c r="L11" s="196">
        <v>585600</v>
      </c>
      <c r="M11" s="196">
        <v>0</v>
      </c>
      <c r="N11" s="196">
        <v>0</v>
      </c>
      <c r="O11" s="196">
        <v>0</v>
      </c>
      <c r="P11" s="199">
        <f>P12</f>
        <v>1210000</v>
      </c>
      <c r="Q11" s="199">
        <f>Q12</f>
        <v>1171000</v>
      </c>
      <c r="R11" s="199">
        <f>R12</f>
        <v>1171000</v>
      </c>
      <c r="S11" s="199">
        <f>S12</f>
        <v>1210000</v>
      </c>
      <c r="T11" s="199">
        <f>T12</f>
        <v>1210000</v>
      </c>
      <c r="U11" s="165" t="s">
        <v>324</v>
      </c>
    </row>
    <row r="12" spans="1:21" ht="28.5" customHeight="1" x14ac:dyDescent="0.2">
      <c r="A12" s="201"/>
      <c r="B12" s="203"/>
      <c r="C12" s="174"/>
      <c r="D12" s="173"/>
      <c r="E12" s="173"/>
      <c r="F12" s="172" t="s">
        <v>370</v>
      </c>
      <c r="G12" s="171">
        <v>102</v>
      </c>
      <c r="H12" s="170">
        <v>1</v>
      </c>
      <c r="I12" s="170">
        <v>2</v>
      </c>
      <c r="J12" s="169">
        <v>6210010010</v>
      </c>
      <c r="K12" s="197" t="s">
        <v>369</v>
      </c>
      <c r="L12" s="196">
        <v>585600</v>
      </c>
      <c r="M12" s="196">
        <v>0</v>
      </c>
      <c r="N12" s="196">
        <v>0</v>
      </c>
      <c r="O12" s="196">
        <v>0</v>
      </c>
      <c r="P12" s="199">
        <v>1210000</v>
      </c>
      <c r="Q12" s="199">
        <v>1171000</v>
      </c>
      <c r="R12" s="199">
        <v>1171000</v>
      </c>
      <c r="S12" s="199">
        <v>1210000</v>
      </c>
      <c r="T12" s="199">
        <v>1210000</v>
      </c>
      <c r="U12" s="165" t="s">
        <v>324</v>
      </c>
    </row>
    <row r="13" spans="1:21" ht="43.5" customHeight="1" x14ac:dyDescent="0.2">
      <c r="A13" s="201"/>
      <c r="B13" s="209"/>
      <c r="C13" s="211" t="s">
        <v>225</v>
      </c>
      <c r="D13" s="211"/>
      <c r="E13" s="211"/>
      <c r="F13" s="211"/>
      <c r="G13" s="210">
        <v>104</v>
      </c>
      <c r="H13" s="208">
        <v>1</v>
      </c>
      <c r="I13" s="208">
        <v>4</v>
      </c>
      <c r="J13" s="178">
        <v>0</v>
      </c>
      <c r="K13" s="207">
        <v>0</v>
      </c>
      <c r="L13" s="206">
        <v>2189500</v>
      </c>
      <c r="M13" s="196">
        <v>0</v>
      </c>
      <c r="N13" s="196">
        <v>0</v>
      </c>
      <c r="O13" s="205">
        <v>0</v>
      </c>
      <c r="P13" s="159">
        <f>P15</f>
        <v>3568300</v>
      </c>
      <c r="Q13" s="159">
        <f>Q15</f>
        <v>3461945</v>
      </c>
      <c r="R13" s="159">
        <f>R15</f>
        <v>3461945</v>
      </c>
      <c r="S13" s="159">
        <f>S15</f>
        <v>3563300</v>
      </c>
      <c r="T13" s="159">
        <f>T15</f>
        <v>3563300</v>
      </c>
      <c r="U13" s="165" t="s">
        <v>324</v>
      </c>
    </row>
    <row r="14" spans="1:21" ht="51.75" customHeight="1" x14ac:dyDescent="0.2">
      <c r="A14" s="201"/>
      <c r="B14" s="292" t="s">
        <v>329</v>
      </c>
      <c r="C14" s="184"/>
      <c r="D14" s="184"/>
      <c r="E14" s="184"/>
      <c r="F14" s="183"/>
      <c r="G14" s="210"/>
      <c r="H14" s="208">
        <v>1</v>
      </c>
      <c r="I14" s="208">
        <v>4</v>
      </c>
      <c r="J14" s="178">
        <v>6200000000</v>
      </c>
      <c r="K14" s="207">
        <v>0</v>
      </c>
      <c r="L14" s="206"/>
      <c r="M14" s="196"/>
      <c r="N14" s="196"/>
      <c r="O14" s="205"/>
      <c r="P14" s="159">
        <f>P16</f>
        <v>3568300</v>
      </c>
      <c r="Q14" s="159"/>
      <c r="R14" s="159"/>
      <c r="S14" s="159">
        <f>S15</f>
        <v>3563300</v>
      </c>
      <c r="T14" s="159">
        <f>T15</f>
        <v>3563300</v>
      </c>
      <c r="U14" s="165"/>
    </row>
    <row r="15" spans="1:21" ht="35.25" customHeight="1" x14ac:dyDescent="0.2">
      <c r="A15" s="201"/>
      <c r="B15" s="203"/>
      <c r="C15" s="204"/>
      <c r="D15" s="202" t="s">
        <v>376</v>
      </c>
      <c r="E15" s="202"/>
      <c r="F15" s="202"/>
      <c r="G15" s="210">
        <v>104</v>
      </c>
      <c r="H15" s="222">
        <v>1</v>
      </c>
      <c r="I15" s="222">
        <v>4</v>
      </c>
      <c r="J15" s="169">
        <v>6210000000</v>
      </c>
      <c r="K15" s="197">
        <v>0</v>
      </c>
      <c r="L15" s="206">
        <v>2189500</v>
      </c>
      <c r="M15" s="196">
        <v>0</v>
      </c>
      <c r="N15" s="196">
        <v>0</v>
      </c>
      <c r="O15" s="205">
        <v>0</v>
      </c>
      <c r="P15" s="199">
        <f>P16</f>
        <v>3568300</v>
      </c>
      <c r="Q15" s="199">
        <f>Q16</f>
        <v>3461945</v>
      </c>
      <c r="R15" s="199">
        <f>R16</f>
        <v>3461945</v>
      </c>
      <c r="S15" s="199">
        <f>S16</f>
        <v>3563300</v>
      </c>
      <c r="T15" s="199">
        <f>T16</f>
        <v>3563300</v>
      </c>
      <c r="U15" s="165" t="s">
        <v>324</v>
      </c>
    </row>
    <row r="16" spans="1:21" ht="14.25" customHeight="1" x14ac:dyDescent="0.2">
      <c r="A16" s="201"/>
      <c r="B16" s="203"/>
      <c r="C16" s="174"/>
      <c r="D16" s="227"/>
      <c r="E16" s="202" t="s">
        <v>380</v>
      </c>
      <c r="F16" s="202"/>
      <c r="G16" s="210">
        <v>104</v>
      </c>
      <c r="H16" s="222">
        <v>1</v>
      </c>
      <c r="I16" s="222">
        <v>4</v>
      </c>
      <c r="J16" s="291">
        <v>6210010020</v>
      </c>
      <c r="K16" s="197">
        <v>0</v>
      </c>
      <c r="L16" s="206">
        <v>2189500</v>
      </c>
      <c r="M16" s="196">
        <v>0</v>
      </c>
      <c r="N16" s="196">
        <v>0</v>
      </c>
      <c r="O16" s="205">
        <v>0</v>
      </c>
      <c r="P16" s="199">
        <f>P17+P18+P19+P20</f>
        <v>3568300</v>
      </c>
      <c r="Q16" s="199">
        <f>Q17+Q18+Q19+Q20</f>
        <v>3461945</v>
      </c>
      <c r="R16" s="199">
        <f>R17+R18+R19+R20</f>
        <v>3461945</v>
      </c>
      <c r="S16" s="199">
        <f>S17+S18+S19+S20</f>
        <v>3563300</v>
      </c>
      <c r="T16" s="199">
        <f>T17+T18+T19+T20</f>
        <v>3563300</v>
      </c>
      <c r="U16" s="165" t="s">
        <v>324</v>
      </c>
    </row>
    <row r="17" spans="1:21" ht="21.75" customHeight="1" x14ac:dyDescent="0.2">
      <c r="A17" s="201"/>
      <c r="B17" s="203"/>
      <c r="C17" s="174"/>
      <c r="D17" s="173"/>
      <c r="E17" s="227"/>
      <c r="F17" s="172" t="s">
        <v>370</v>
      </c>
      <c r="G17" s="210">
        <v>104</v>
      </c>
      <c r="H17" s="222">
        <v>1</v>
      </c>
      <c r="I17" s="222">
        <v>4</v>
      </c>
      <c r="J17" s="169">
        <v>6210010020</v>
      </c>
      <c r="K17" s="197" t="s">
        <v>369</v>
      </c>
      <c r="L17" s="206">
        <v>1396500</v>
      </c>
      <c r="M17" s="196">
        <v>0</v>
      </c>
      <c r="N17" s="196">
        <v>0</v>
      </c>
      <c r="O17" s="205">
        <v>0</v>
      </c>
      <c r="P17" s="199">
        <v>3101200</v>
      </c>
      <c r="Q17" s="199">
        <v>2862400</v>
      </c>
      <c r="R17" s="199">
        <v>2862400</v>
      </c>
      <c r="S17" s="199">
        <v>3101200</v>
      </c>
      <c r="T17" s="199">
        <v>3101200</v>
      </c>
      <c r="U17" s="165" t="s">
        <v>324</v>
      </c>
    </row>
    <row r="18" spans="1:21" ht="21.75" customHeight="1" x14ac:dyDescent="0.2">
      <c r="A18" s="201"/>
      <c r="B18" s="203"/>
      <c r="C18" s="174"/>
      <c r="D18" s="173"/>
      <c r="E18" s="227"/>
      <c r="F18" s="172" t="s">
        <v>326</v>
      </c>
      <c r="G18" s="210">
        <v>104</v>
      </c>
      <c r="H18" s="222">
        <v>1</v>
      </c>
      <c r="I18" s="222">
        <v>4</v>
      </c>
      <c r="J18" s="169">
        <v>6210010020</v>
      </c>
      <c r="K18" s="197" t="s">
        <v>336</v>
      </c>
      <c r="L18" s="206">
        <v>721000</v>
      </c>
      <c r="M18" s="196">
        <v>0</v>
      </c>
      <c r="N18" s="196">
        <v>0</v>
      </c>
      <c r="O18" s="205">
        <v>0</v>
      </c>
      <c r="P18" s="199">
        <v>350000</v>
      </c>
      <c r="Q18" s="199">
        <v>497975</v>
      </c>
      <c r="R18" s="199">
        <v>497975</v>
      </c>
      <c r="S18" s="199">
        <v>350000</v>
      </c>
      <c r="T18" s="199">
        <v>350000</v>
      </c>
      <c r="U18" s="165" t="s">
        <v>324</v>
      </c>
    </row>
    <row r="19" spans="1:21" ht="14.25" customHeight="1" x14ac:dyDescent="0.2">
      <c r="A19" s="201"/>
      <c r="B19" s="203"/>
      <c r="C19" s="174"/>
      <c r="D19" s="173"/>
      <c r="E19" s="227"/>
      <c r="F19" s="172" t="s">
        <v>334</v>
      </c>
      <c r="G19" s="210">
        <v>104</v>
      </c>
      <c r="H19" s="222">
        <v>1</v>
      </c>
      <c r="I19" s="222">
        <v>4</v>
      </c>
      <c r="J19" s="169">
        <v>6210010020</v>
      </c>
      <c r="K19" s="197" t="s">
        <v>379</v>
      </c>
      <c r="L19" s="206">
        <v>37000</v>
      </c>
      <c r="M19" s="196">
        <v>0</v>
      </c>
      <c r="N19" s="196">
        <v>0</v>
      </c>
      <c r="O19" s="205">
        <v>0</v>
      </c>
      <c r="P19" s="199">
        <v>72100</v>
      </c>
      <c r="Q19" s="199">
        <v>66570</v>
      </c>
      <c r="R19" s="199">
        <v>66570</v>
      </c>
      <c r="S19" s="199">
        <v>72100</v>
      </c>
      <c r="T19" s="199">
        <v>72100</v>
      </c>
      <c r="U19" s="165" t="s">
        <v>324</v>
      </c>
    </row>
    <row r="20" spans="1:21" ht="18.75" customHeight="1" x14ac:dyDescent="0.2">
      <c r="A20" s="201"/>
      <c r="B20" s="203"/>
      <c r="C20" s="174"/>
      <c r="D20" s="173"/>
      <c r="E20" s="227"/>
      <c r="F20" s="172" t="s">
        <v>378</v>
      </c>
      <c r="G20" s="210">
        <v>104</v>
      </c>
      <c r="H20" s="222">
        <v>1</v>
      </c>
      <c r="I20" s="222">
        <v>4</v>
      </c>
      <c r="J20" s="169">
        <v>6210010020</v>
      </c>
      <c r="K20" s="197" t="s">
        <v>377</v>
      </c>
      <c r="L20" s="206">
        <v>35000</v>
      </c>
      <c r="M20" s="196">
        <v>0</v>
      </c>
      <c r="N20" s="196">
        <v>0</v>
      </c>
      <c r="O20" s="205">
        <v>0</v>
      </c>
      <c r="P20" s="199">
        <v>45000</v>
      </c>
      <c r="Q20" s="199">
        <v>35000</v>
      </c>
      <c r="R20" s="199">
        <v>35000</v>
      </c>
      <c r="S20" s="199">
        <v>40000</v>
      </c>
      <c r="T20" s="199">
        <v>40000</v>
      </c>
      <c r="U20" s="165" t="s">
        <v>324</v>
      </c>
    </row>
    <row r="21" spans="1:21" ht="39.75" customHeight="1" x14ac:dyDescent="0.2">
      <c r="A21" s="201"/>
      <c r="B21" s="203"/>
      <c r="C21" s="290" t="s">
        <v>172</v>
      </c>
      <c r="D21" s="289"/>
      <c r="E21" s="289"/>
      <c r="F21" s="288"/>
      <c r="G21" s="210"/>
      <c r="H21" s="222">
        <v>1</v>
      </c>
      <c r="I21" s="222">
        <v>6</v>
      </c>
      <c r="J21" s="178">
        <v>0</v>
      </c>
      <c r="K21" s="207">
        <v>0</v>
      </c>
      <c r="L21" s="206"/>
      <c r="M21" s="196"/>
      <c r="N21" s="196"/>
      <c r="O21" s="205"/>
      <c r="P21" s="199">
        <f>P22</f>
        <v>57200</v>
      </c>
      <c r="Q21" s="199">
        <f>Q22</f>
        <v>0</v>
      </c>
      <c r="R21" s="199">
        <f>R22</f>
        <v>0</v>
      </c>
      <c r="S21" s="199">
        <f>S22</f>
        <v>57200</v>
      </c>
      <c r="T21" s="199">
        <f>T22</f>
        <v>57200</v>
      </c>
      <c r="U21" s="165"/>
    </row>
    <row r="22" spans="1:21" ht="55.5" customHeight="1" x14ac:dyDescent="0.2">
      <c r="A22" s="201"/>
      <c r="B22" s="287" t="s">
        <v>329</v>
      </c>
      <c r="C22" s="286"/>
      <c r="D22" s="286"/>
      <c r="E22" s="286"/>
      <c r="F22" s="285"/>
      <c r="G22" s="210"/>
      <c r="H22" s="208">
        <v>1</v>
      </c>
      <c r="I22" s="208">
        <v>6</v>
      </c>
      <c r="J22" s="178">
        <v>6200000000</v>
      </c>
      <c r="K22" s="207">
        <v>0</v>
      </c>
      <c r="L22" s="206"/>
      <c r="M22" s="196"/>
      <c r="N22" s="196"/>
      <c r="O22" s="205"/>
      <c r="P22" s="199">
        <f>P23</f>
        <v>57200</v>
      </c>
      <c r="Q22" s="199">
        <f>Q23</f>
        <v>0</v>
      </c>
      <c r="R22" s="199">
        <f>R23</f>
        <v>0</v>
      </c>
      <c r="S22" s="199">
        <f>S23</f>
        <v>57200</v>
      </c>
      <c r="T22" s="199">
        <f>T23</f>
        <v>57200</v>
      </c>
      <c r="U22" s="165"/>
    </row>
    <row r="23" spans="1:21" ht="37.5" customHeight="1" x14ac:dyDescent="0.2">
      <c r="A23" s="201"/>
      <c r="B23" s="203"/>
      <c r="C23" s="204"/>
      <c r="D23" s="284" t="s">
        <v>376</v>
      </c>
      <c r="E23" s="284"/>
      <c r="F23" s="284"/>
      <c r="G23" s="210">
        <v>104</v>
      </c>
      <c r="H23" s="222">
        <v>1</v>
      </c>
      <c r="I23" s="222">
        <v>6</v>
      </c>
      <c r="J23" s="261">
        <v>6210000000</v>
      </c>
      <c r="K23" s="197">
        <v>0</v>
      </c>
      <c r="L23" s="206"/>
      <c r="M23" s="196"/>
      <c r="N23" s="196"/>
      <c r="O23" s="205"/>
      <c r="P23" s="199">
        <f>P24</f>
        <v>57200</v>
      </c>
      <c r="Q23" s="199">
        <f>Q24</f>
        <v>0</v>
      </c>
      <c r="R23" s="199">
        <f>R24</f>
        <v>0</v>
      </c>
      <c r="S23" s="199">
        <f>S24</f>
        <v>57200</v>
      </c>
      <c r="T23" s="199">
        <f>T24</f>
        <v>57200</v>
      </c>
      <c r="U23" s="165"/>
    </row>
    <row r="24" spans="1:21" ht="30" customHeight="1" x14ac:dyDescent="0.2">
      <c r="A24" s="201"/>
      <c r="B24" s="203"/>
      <c r="C24" s="225"/>
      <c r="D24" s="224"/>
      <c r="E24" s="223"/>
      <c r="F24" s="283" t="s">
        <v>375</v>
      </c>
      <c r="G24" s="282"/>
      <c r="H24" s="222">
        <v>1</v>
      </c>
      <c r="I24" s="222">
        <v>6</v>
      </c>
      <c r="J24" s="261">
        <v>6210010080</v>
      </c>
      <c r="K24" s="197">
        <v>0</v>
      </c>
      <c r="L24" s="206"/>
      <c r="M24" s="196"/>
      <c r="N24" s="196"/>
      <c r="O24" s="205"/>
      <c r="P24" s="199">
        <f>P25</f>
        <v>57200</v>
      </c>
      <c r="Q24" s="199">
        <f>Q25</f>
        <v>0</v>
      </c>
      <c r="R24" s="199">
        <f>R25</f>
        <v>0</v>
      </c>
      <c r="S24" s="199">
        <f>S25</f>
        <v>57200</v>
      </c>
      <c r="T24" s="199">
        <f>T25</f>
        <v>57200</v>
      </c>
      <c r="U24" s="165"/>
    </row>
    <row r="25" spans="1:21" ht="14.25" customHeight="1" x14ac:dyDescent="0.2">
      <c r="A25" s="201"/>
      <c r="B25" s="203"/>
      <c r="C25" s="225"/>
      <c r="D25" s="224"/>
      <c r="E25" s="223"/>
      <c r="F25" s="283" t="s">
        <v>334</v>
      </c>
      <c r="G25" s="282"/>
      <c r="H25" s="222">
        <v>1</v>
      </c>
      <c r="I25" s="222">
        <v>6</v>
      </c>
      <c r="J25" s="261">
        <v>6210010080</v>
      </c>
      <c r="K25" s="197">
        <v>540</v>
      </c>
      <c r="L25" s="206"/>
      <c r="M25" s="196"/>
      <c r="N25" s="196"/>
      <c r="O25" s="205"/>
      <c r="P25" s="199">
        <v>57200</v>
      </c>
      <c r="Q25" s="199"/>
      <c r="R25" s="199"/>
      <c r="S25" s="199">
        <v>57200</v>
      </c>
      <c r="T25" s="199">
        <v>57200</v>
      </c>
      <c r="U25" s="165"/>
    </row>
    <row r="26" spans="1:21" ht="18" customHeight="1" x14ac:dyDescent="0.2">
      <c r="A26" s="201"/>
      <c r="B26" s="203"/>
      <c r="C26" s="225"/>
      <c r="D26" s="281" t="s">
        <v>211</v>
      </c>
      <c r="E26" s="281"/>
      <c r="F26" s="281"/>
      <c r="G26" s="281"/>
      <c r="H26" s="280">
        <v>1</v>
      </c>
      <c r="I26" s="280">
        <v>7</v>
      </c>
      <c r="J26" s="279">
        <v>0</v>
      </c>
      <c r="K26" s="278">
        <v>0</v>
      </c>
      <c r="L26" s="276">
        <f>L28</f>
        <v>0</v>
      </c>
      <c r="M26" s="276"/>
      <c r="N26" s="276"/>
      <c r="O26" s="277"/>
      <c r="P26" s="276">
        <f>P27</f>
        <v>0</v>
      </c>
      <c r="Q26" s="275"/>
      <c r="R26" s="275"/>
      <c r="S26" s="275">
        <v>0</v>
      </c>
      <c r="T26" s="275">
        <v>0</v>
      </c>
      <c r="U26" s="165"/>
    </row>
    <row r="27" spans="1:21" ht="18" customHeight="1" x14ac:dyDescent="0.2">
      <c r="A27" s="201"/>
      <c r="B27" s="203"/>
      <c r="C27" s="225"/>
      <c r="D27" s="274"/>
      <c r="E27" s="273" t="s">
        <v>349</v>
      </c>
      <c r="F27" s="272"/>
      <c r="G27" s="271"/>
      <c r="H27" s="270">
        <v>1</v>
      </c>
      <c r="I27" s="269">
        <v>7</v>
      </c>
      <c r="J27" s="228">
        <v>7700000000</v>
      </c>
      <c r="K27" s="268">
        <v>0</v>
      </c>
      <c r="L27" s="267"/>
      <c r="M27" s="196"/>
      <c r="N27" s="196"/>
      <c r="O27" s="205"/>
      <c r="P27" s="260">
        <f>P28</f>
        <v>0</v>
      </c>
      <c r="Q27" s="199"/>
      <c r="R27" s="199"/>
      <c r="S27" s="199">
        <v>0</v>
      </c>
      <c r="T27" s="199">
        <v>0</v>
      </c>
      <c r="U27" s="165"/>
    </row>
    <row r="28" spans="1:21" ht="28.15" customHeight="1" x14ac:dyDescent="0.2">
      <c r="A28" s="201"/>
      <c r="B28" s="203"/>
      <c r="C28" s="225"/>
      <c r="D28" s="266" t="s">
        <v>374</v>
      </c>
      <c r="E28" s="265"/>
      <c r="F28" s="265"/>
      <c r="G28" s="264"/>
      <c r="H28" s="222">
        <v>1</v>
      </c>
      <c r="I28" s="222">
        <v>7</v>
      </c>
      <c r="J28" s="261">
        <v>7700010050</v>
      </c>
      <c r="K28" s="263">
        <v>0</v>
      </c>
      <c r="L28" s="206"/>
      <c r="M28" s="196"/>
      <c r="N28" s="196"/>
      <c r="O28" s="205"/>
      <c r="P28" s="260">
        <v>0</v>
      </c>
      <c r="Q28" s="199"/>
      <c r="R28" s="199"/>
      <c r="S28" s="199">
        <v>0</v>
      </c>
      <c r="T28" s="199">
        <v>0</v>
      </c>
      <c r="U28" s="165"/>
    </row>
    <row r="29" spans="1:21" ht="16.899999999999999" customHeight="1" x14ac:dyDescent="0.2">
      <c r="A29" s="201"/>
      <c r="B29" s="203"/>
      <c r="C29" s="225"/>
      <c r="D29" s="262" t="s">
        <v>373</v>
      </c>
      <c r="E29" s="262"/>
      <c r="F29" s="262"/>
      <c r="G29" s="262"/>
      <c r="H29" s="222">
        <v>1</v>
      </c>
      <c r="I29" s="222">
        <v>7</v>
      </c>
      <c r="J29" s="261">
        <v>7700010050</v>
      </c>
      <c r="K29" s="197">
        <v>880</v>
      </c>
      <c r="L29" s="206"/>
      <c r="M29" s="196"/>
      <c r="N29" s="196"/>
      <c r="O29" s="205"/>
      <c r="P29" s="260">
        <v>0</v>
      </c>
      <c r="Q29" s="199"/>
      <c r="R29" s="199"/>
      <c r="S29" s="199">
        <v>0</v>
      </c>
      <c r="T29" s="199">
        <v>0</v>
      </c>
      <c r="U29" s="165"/>
    </row>
    <row r="30" spans="1:21" ht="14.25" customHeight="1" x14ac:dyDescent="0.2">
      <c r="A30" s="201"/>
      <c r="B30" s="229" t="s">
        <v>372</v>
      </c>
      <c r="C30" s="229"/>
      <c r="D30" s="229"/>
      <c r="E30" s="229"/>
      <c r="F30" s="229"/>
      <c r="G30" s="210">
        <v>200</v>
      </c>
      <c r="H30" s="208">
        <v>2</v>
      </c>
      <c r="I30" s="208">
        <v>0</v>
      </c>
      <c r="J30" s="178">
        <v>0</v>
      </c>
      <c r="K30" s="207">
        <v>0</v>
      </c>
      <c r="L30" s="206">
        <v>167500</v>
      </c>
      <c r="M30" s="196">
        <v>0</v>
      </c>
      <c r="N30" s="196">
        <v>0</v>
      </c>
      <c r="O30" s="205">
        <v>0</v>
      </c>
      <c r="P30" s="159">
        <f>P31</f>
        <v>254900</v>
      </c>
      <c r="Q30" s="159">
        <f>Q31</f>
        <v>169040</v>
      </c>
      <c r="R30" s="159">
        <f>R31</f>
        <v>169040</v>
      </c>
      <c r="S30" s="159">
        <f>S31</f>
        <v>257600</v>
      </c>
      <c r="T30" s="159">
        <f>T31</f>
        <v>267800</v>
      </c>
      <c r="U30" s="165" t="s">
        <v>324</v>
      </c>
    </row>
    <row r="31" spans="1:21" ht="23.25" customHeight="1" x14ac:dyDescent="0.2">
      <c r="A31" s="201"/>
      <c r="B31" s="209"/>
      <c r="C31" s="259" t="s">
        <v>48</v>
      </c>
      <c r="D31" s="259"/>
      <c r="E31" s="259"/>
      <c r="F31" s="259"/>
      <c r="G31" s="219">
        <v>203</v>
      </c>
      <c r="H31" s="218">
        <v>2</v>
      </c>
      <c r="I31" s="218">
        <v>3</v>
      </c>
      <c r="J31" s="217">
        <v>0</v>
      </c>
      <c r="K31" s="216">
        <v>0</v>
      </c>
      <c r="L31" s="215">
        <v>167500</v>
      </c>
      <c r="M31" s="214">
        <v>0</v>
      </c>
      <c r="N31" s="214">
        <v>0</v>
      </c>
      <c r="O31" s="213">
        <v>0</v>
      </c>
      <c r="P31" s="212">
        <f>P33</f>
        <v>254900</v>
      </c>
      <c r="Q31" s="212">
        <f>Q33</f>
        <v>169040</v>
      </c>
      <c r="R31" s="212">
        <f>R33</f>
        <v>169040</v>
      </c>
      <c r="S31" s="212">
        <f>S33</f>
        <v>257600</v>
      </c>
      <c r="T31" s="212">
        <f>T33</f>
        <v>267800</v>
      </c>
      <c r="U31" s="165" t="s">
        <v>324</v>
      </c>
    </row>
    <row r="32" spans="1:21" ht="50.25" customHeight="1" x14ac:dyDescent="0.2">
      <c r="A32" s="201"/>
      <c r="B32" s="209"/>
      <c r="C32" s="257"/>
      <c r="D32" s="256"/>
      <c r="E32" s="256"/>
      <c r="F32" s="245" t="s">
        <v>329</v>
      </c>
      <c r="G32" s="258"/>
      <c r="H32" s="218">
        <v>2</v>
      </c>
      <c r="I32" s="218">
        <v>3</v>
      </c>
      <c r="J32" s="178">
        <v>6200000000</v>
      </c>
      <c r="K32" s="216">
        <v>0</v>
      </c>
      <c r="L32" s="215"/>
      <c r="M32" s="214"/>
      <c r="N32" s="214"/>
      <c r="O32" s="213"/>
      <c r="P32" s="212">
        <f>P33</f>
        <v>254900</v>
      </c>
      <c r="Q32" s="212">
        <f>Q33</f>
        <v>169040</v>
      </c>
      <c r="R32" s="212">
        <f>R33</f>
        <v>169040</v>
      </c>
      <c r="S32" s="212">
        <f>S33</f>
        <v>257600</v>
      </c>
      <c r="T32" s="212">
        <f>T33</f>
        <v>267800</v>
      </c>
      <c r="U32" s="165"/>
    </row>
    <row r="33" spans="1:21" ht="25.5" customHeight="1" x14ac:dyDescent="0.2">
      <c r="A33" s="201"/>
      <c r="B33" s="203"/>
      <c r="C33" s="257"/>
      <c r="D33" s="251" t="s">
        <v>367</v>
      </c>
      <c r="E33" s="251"/>
      <c r="F33" s="251"/>
      <c r="G33" s="250">
        <v>203</v>
      </c>
      <c r="H33" s="249">
        <v>2</v>
      </c>
      <c r="I33" s="249">
        <v>3</v>
      </c>
      <c r="J33" s="169">
        <v>6220000000</v>
      </c>
      <c r="K33" s="248">
        <v>0</v>
      </c>
      <c r="L33" s="214">
        <v>167500</v>
      </c>
      <c r="M33" s="214">
        <v>0</v>
      </c>
      <c r="N33" s="214">
        <v>0</v>
      </c>
      <c r="O33" s="214">
        <v>0</v>
      </c>
      <c r="P33" s="247">
        <f>P34</f>
        <v>254900</v>
      </c>
      <c r="Q33" s="247">
        <f>Q34</f>
        <v>169040</v>
      </c>
      <c r="R33" s="247">
        <f>R34</f>
        <v>169040</v>
      </c>
      <c r="S33" s="247">
        <f>S34</f>
        <v>257600</v>
      </c>
      <c r="T33" s="247">
        <f>T34</f>
        <v>267800</v>
      </c>
      <c r="U33" s="165" t="s">
        <v>324</v>
      </c>
    </row>
    <row r="34" spans="1:21" ht="30.75" customHeight="1" x14ac:dyDescent="0.2">
      <c r="A34" s="201"/>
      <c r="B34" s="203"/>
      <c r="C34" s="256"/>
      <c r="D34" s="255"/>
      <c r="E34" s="251" t="s">
        <v>371</v>
      </c>
      <c r="F34" s="251"/>
      <c r="G34" s="250">
        <v>203</v>
      </c>
      <c r="H34" s="249">
        <v>2</v>
      </c>
      <c r="I34" s="249">
        <v>3</v>
      </c>
      <c r="J34" s="169">
        <v>6220051180</v>
      </c>
      <c r="K34" s="248">
        <v>0</v>
      </c>
      <c r="L34" s="214">
        <v>167500</v>
      </c>
      <c r="M34" s="214">
        <v>0</v>
      </c>
      <c r="N34" s="214">
        <v>0</v>
      </c>
      <c r="O34" s="214">
        <v>0</v>
      </c>
      <c r="P34" s="247">
        <f>P35+P36</f>
        <v>254900</v>
      </c>
      <c r="Q34" s="247">
        <f>Q35+Q36</f>
        <v>169040</v>
      </c>
      <c r="R34" s="247">
        <f>R35+R36</f>
        <v>169040</v>
      </c>
      <c r="S34" s="247">
        <f>S35+S36</f>
        <v>257600</v>
      </c>
      <c r="T34" s="247">
        <f>T35+T36</f>
        <v>267800</v>
      </c>
      <c r="U34" s="165" t="s">
        <v>324</v>
      </c>
    </row>
    <row r="35" spans="1:21" ht="28.5" customHeight="1" x14ac:dyDescent="0.2">
      <c r="A35" s="201"/>
      <c r="B35" s="203"/>
      <c r="C35" s="256"/>
      <c r="D35" s="255"/>
      <c r="E35" s="254"/>
      <c r="F35" s="253" t="s">
        <v>370</v>
      </c>
      <c r="G35" s="219">
        <v>203</v>
      </c>
      <c r="H35" s="252">
        <v>2</v>
      </c>
      <c r="I35" s="252">
        <v>3</v>
      </c>
      <c r="J35" s="169">
        <v>6220051180</v>
      </c>
      <c r="K35" s="248" t="s">
        <v>369</v>
      </c>
      <c r="L35" s="215">
        <v>146900</v>
      </c>
      <c r="M35" s="214">
        <v>0</v>
      </c>
      <c r="N35" s="214">
        <v>0</v>
      </c>
      <c r="O35" s="213">
        <v>0</v>
      </c>
      <c r="P35" s="247">
        <v>244980</v>
      </c>
      <c r="Q35" s="247">
        <v>150000</v>
      </c>
      <c r="R35" s="247">
        <v>150000</v>
      </c>
      <c r="S35" s="247">
        <v>244980</v>
      </c>
      <c r="T35" s="247">
        <v>260400</v>
      </c>
      <c r="U35" s="165" t="s">
        <v>324</v>
      </c>
    </row>
    <row r="36" spans="1:21" ht="21.75" customHeight="1" x14ac:dyDescent="0.2">
      <c r="A36" s="201"/>
      <c r="B36" s="203"/>
      <c r="C36" s="256"/>
      <c r="D36" s="255"/>
      <c r="E36" s="254"/>
      <c r="F36" s="253" t="s">
        <v>326</v>
      </c>
      <c r="G36" s="219">
        <v>203</v>
      </c>
      <c r="H36" s="252">
        <v>2</v>
      </c>
      <c r="I36" s="252">
        <v>3</v>
      </c>
      <c r="J36" s="169">
        <v>6220051180</v>
      </c>
      <c r="K36" s="248" t="s">
        <v>336</v>
      </c>
      <c r="L36" s="215">
        <v>20600</v>
      </c>
      <c r="M36" s="214">
        <v>0</v>
      </c>
      <c r="N36" s="214">
        <v>0</v>
      </c>
      <c r="O36" s="213">
        <v>0</v>
      </c>
      <c r="P36" s="247">
        <v>9920</v>
      </c>
      <c r="Q36" s="247">
        <v>19040</v>
      </c>
      <c r="R36" s="247">
        <v>19040</v>
      </c>
      <c r="S36" s="247">
        <v>12620</v>
      </c>
      <c r="T36" s="247">
        <v>7400</v>
      </c>
      <c r="U36" s="165" t="s">
        <v>324</v>
      </c>
    </row>
    <row r="37" spans="1:21" ht="21.75" customHeight="1" x14ac:dyDescent="0.2">
      <c r="A37" s="201"/>
      <c r="B37" s="229" t="s">
        <v>368</v>
      </c>
      <c r="C37" s="229"/>
      <c r="D37" s="229"/>
      <c r="E37" s="229"/>
      <c r="F37" s="229"/>
      <c r="G37" s="210">
        <v>300</v>
      </c>
      <c r="H37" s="208">
        <v>3</v>
      </c>
      <c r="I37" s="208">
        <v>0</v>
      </c>
      <c r="J37" s="178">
        <v>0</v>
      </c>
      <c r="K37" s="207">
        <v>0</v>
      </c>
      <c r="L37" s="206">
        <v>126000</v>
      </c>
      <c r="M37" s="196">
        <v>0</v>
      </c>
      <c r="N37" s="196">
        <v>0</v>
      </c>
      <c r="O37" s="205">
        <v>0</v>
      </c>
      <c r="P37" s="159">
        <f>P38+P43+P48</f>
        <v>110000</v>
      </c>
      <c r="Q37" s="159" t="e">
        <f>Q38+Q43+Q48</f>
        <v>#REF!</v>
      </c>
      <c r="R37" s="159" t="e">
        <f>R38+R43+R48</f>
        <v>#REF!</v>
      </c>
      <c r="S37" s="159">
        <f>S38+S43+S48</f>
        <v>110000</v>
      </c>
      <c r="T37" s="159">
        <f>T38+T43+T48</f>
        <v>110000</v>
      </c>
      <c r="U37" s="165" t="s">
        <v>324</v>
      </c>
    </row>
    <row r="38" spans="1:21" ht="14.25" customHeight="1" x14ac:dyDescent="0.2">
      <c r="A38" s="201"/>
      <c r="B38" s="209"/>
      <c r="C38" s="211" t="s">
        <v>73</v>
      </c>
      <c r="D38" s="211"/>
      <c r="E38" s="211"/>
      <c r="F38" s="211"/>
      <c r="G38" s="171">
        <v>304</v>
      </c>
      <c r="H38" s="190">
        <v>3</v>
      </c>
      <c r="I38" s="190">
        <v>4</v>
      </c>
      <c r="J38" s="246">
        <v>0</v>
      </c>
      <c r="K38" s="207">
        <v>0</v>
      </c>
      <c r="L38" s="196">
        <v>30600</v>
      </c>
      <c r="M38" s="196">
        <v>0</v>
      </c>
      <c r="N38" s="196">
        <v>0</v>
      </c>
      <c r="O38" s="196">
        <v>0</v>
      </c>
      <c r="P38" s="159">
        <f>P40</f>
        <v>0</v>
      </c>
      <c r="Q38" s="159">
        <f>Q40</f>
        <v>14200</v>
      </c>
      <c r="R38" s="159">
        <f>R40</f>
        <v>14200</v>
      </c>
      <c r="S38" s="159">
        <f>S40</f>
        <v>0</v>
      </c>
      <c r="T38" s="159">
        <f>T40</f>
        <v>0</v>
      </c>
      <c r="U38" s="165" t="s">
        <v>324</v>
      </c>
    </row>
    <row r="39" spans="1:21" ht="54.75" customHeight="1" x14ac:dyDescent="0.2">
      <c r="A39" s="201"/>
      <c r="B39" s="209"/>
      <c r="C39" s="174"/>
      <c r="D39" s="174"/>
      <c r="E39" s="174"/>
      <c r="F39" s="245" t="s">
        <v>329</v>
      </c>
      <c r="G39" s="171"/>
      <c r="H39" s="190">
        <v>3</v>
      </c>
      <c r="I39" s="190">
        <v>4</v>
      </c>
      <c r="J39" s="178">
        <v>6200000000</v>
      </c>
      <c r="K39" s="207">
        <v>0</v>
      </c>
      <c r="L39" s="196"/>
      <c r="M39" s="196"/>
      <c r="N39" s="196"/>
      <c r="O39" s="196"/>
      <c r="P39" s="159">
        <f>P40</f>
        <v>0</v>
      </c>
      <c r="Q39" s="159"/>
      <c r="R39" s="159"/>
      <c r="S39" s="159">
        <v>0</v>
      </c>
      <c r="T39" s="159">
        <v>0</v>
      </c>
      <c r="U39" s="165"/>
    </row>
    <row r="40" spans="1:21" ht="22.5" customHeight="1" x14ac:dyDescent="0.2">
      <c r="A40" s="201"/>
      <c r="B40" s="203"/>
      <c r="C40" s="174"/>
      <c r="D40" s="251" t="s">
        <v>367</v>
      </c>
      <c r="E40" s="251"/>
      <c r="F40" s="251"/>
      <c r="G40" s="171">
        <v>304</v>
      </c>
      <c r="H40" s="170">
        <v>3</v>
      </c>
      <c r="I40" s="170">
        <v>4</v>
      </c>
      <c r="J40" s="169">
        <v>6220000000</v>
      </c>
      <c r="K40" s="197">
        <v>0</v>
      </c>
      <c r="L40" s="196">
        <v>30600</v>
      </c>
      <c r="M40" s="196">
        <v>0</v>
      </c>
      <c r="N40" s="196">
        <v>0</v>
      </c>
      <c r="O40" s="196">
        <v>0</v>
      </c>
      <c r="P40" s="199">
        <f>P41</f>
        <v>0</v>
      </c>
      <c r="Q40" s="199">
        <f>Q41</f>
        <v>14200</v>
      </c>
      <c r="R40" s="199">
        <f>R41</f>
        <v>14200</v>
      </c>
      <c r="S40" s="199">
        <f>S41</f>
        <v>0</v>
      </c>
      <c r="T40" s="199">
        <f>T41</f>
        <v>0</v>
      </c>
      <c r="U40" s="165" t="s">
        <v>324</v>
      </c>
    </row>
    <row r="41" spans="1:21" ht="65.25" customHeight="1" x14ac:dyDescent="0.2">
      <c r="A41" s="201"/>
      <c r="B41" s="203"/>
      <c r="C41" s="174"/>
      <c r="D41" s="173"/>
      <c r="E41" s="251" t="s">
        <v>366</v>
      </c>
      <c r="F41" s="251"/>
      <c r="G41" s="250">
        <v>304</v>
      </c>
      <c r="H41" s="249">
        <v>3</v>
      </c>
      <c r="I41" s="249">
        <v>4</v>
      </c>
      <c r="J41" s="169">
        <v>6220059302</v>
      </c>
      <c r="K41" s="248">
        <v>0</v>
      </c>
      <c r="L41" s="214">
        <v>30600</v>
      </c>
      <c r="M41" s="214">
        <v>0</v>
      </c>
      <c r="N41" s="214">
        <v>0</v>
      </c>
      <c r="O41" s="214">
        <v>0</v>
      </c>
      <c r="P41" s="247">
        <f>P42</f>
        <v>0</v>
      </c>
      <c r="Q41" s="247">
        <f>Q42</f>
        <v>14200</v>
      </c>
      <c r="R41" s="247">
        <f>R42</f>
        <v>14200</v>
      </c>
      <c r="S41" s="247">
        <f>S42</f>
        <v>0</v>
      </c>
      <c r="T41" s="247">
        <f>T42</f>
        <v>0</v>
      </c>
      <c r="U41" s="165" t="s">
        <v>324</v>
      </c>
    </row>
    <row r="42" spans="1:21" ht="22.5" customHeight="1" x14ac:dyDescent="0.2">
      <c r="A42" s="201"/>
      <c r="B42" s="203"/>
      <c r="C42" s="174"/>
      <c r="D42" s="173"/>
      <c r="E42" s="173"/>
      <c r="F42" s="172" t="s">
        <v>326</v>
      </c>
      <c r="G42" s="171">
        <v>304</v>
      </c>
      <c r="H42" s="170">
        <v>3</v>
      </c>
      <c r="I42" s="170">
        <v>4</v>
      </c>
      <c r="J42" s="169">
        <v>6220059302</v>
      </c>
      <c r="K42" s="197" t="s">
        <v>336</v>
      </c>
      <c r="L42" s="196">
        <v>30600</v>
      </c>
      <c r="M42" s="196">
        <v>0</v>
      </c>
      <c r="N42" s="196">
        <v>0</v>
      </c>
      <c r="O42" s="196">
        <v>0</v>
      </c>
      <c r="P42" s="199">
        <v>0</v>
      </c>
      <c r="Q42" s="199">
        <v>14200</v>
      </c>
      <c r="R42" s="199">
        <v>14200</v>
      </c>
      <c r="S42" s="199">
        <v>0</v>
      </c>
      <c r="T42" s="199">
        <v>0</v>
      </c>
      <c r="U42" s="165" t="s">
        <v>324</v>
      </c>
    </row>
    <row r="43" spans="1:21" ht="14.25" customHeight="1" x14ac:dyDescent="0.2">
      <c r="A43" s="201"/>
      <c r="B43" s="209"/>
      <c r="C43" s="211" t="s">
        <v>52</v>
      </c>
      <c r="D43" s="211"/>
      <c r="E43" s="211"/>
      <c r="F43" s="211"/>
      <c r="G43" s="171">
        <v>310</v>
      </c>
      <c r="H43" s="190">
        <v>3</v>
      </c>
      <c r="I43" s="190">
        <v>10</v>
      </c>
      <c r="J43" s="246">
        <v>0</v>
      </c>
      <c r="K43" s="207">
        <v>0</v>
      </c>
      <c r="L43" s="196">
        <v>95400</v>
      </c>
      <c r="M43" s="196">
        <v>0</v>
      </c>
      <c r="N43" s="196">
        <v>0</v>
      </c>
      <c r="O43" s="196">
        <v>0</v>
      </c>
      <c r="P43" s="159">
        <f>P45</f>
        <v>100000</v>
      </c>
      <c r="Q43" s="159" t="e">
        <f>Q45</f>
        <v>#REF!</v>
      </c>
      <c r="R43" s="159" t="e">
        <f>R45</f>
        <v>#REF!</v>
      </c>
      <c r="S43" s="159">
        <f>S45</f>
        <v>100000</v>
      </c>
      <c r="T43" s="159">
        <f>T45</f>
        <v>100000</v>
      </c>
      <c r="U43" s="165" t="s">
        <v>324</v>
      </c>
    </row>
    <row r="44" spans="1:21" ht="54.75" customHeight="1" x14ac:dyDescent="0.2">
      <c r="A44" s="201"/>
      <c r="B44" s="209"/>
      <c r="C44" s="174"/>
      <c r="D44" s="174"/>
      <c r="E44" s="174"/>
      <c r="F44" s="245" t="s">
        <v>329</v>
      </c>
      <c r="G44" s="171"/>
      <c r="H44" s="190">
        <v>3</v>
      </c>
      <c r="I44" s="190">
        <v>10</v>
      </c>
      <c r="J44" s="178">
        <v>6200000000</v>
      </c>
      <c r="K44" s="207">
        <v>0</v>
      </c>
      <c r="L44" s="196"/>
      <c r="M44" s="196"/>
      <c r="N44" s="196"/>
      <c r="O44" s="196"/>
      <c r="P44" s="159">
        <f>P45</f>
        <v>100000</v>
      </c>
      <c r="Q44" s="159"/>
      <c r="R44" s="159"/>
      <c r="S44" s="159">
        <v>100000</v>
      </c>
      <c r="T44" s="159">
        <v>100000</v>
      </c>
      <c r="U44" s="165"/>
    </row>
    <row r="45" spans="1:21" ht="39" customHeight="1" x14ac:dyDescent="0.2">
      <c r="A45" s="201"/>
      <c r="B45" s="203"/>
      <c r="C45" s="174"/>
      <c r="D45" s="202" t="s">
        <v>365</v>
      </c>
      <c r="E45" s="202"/>
      <c r="F45" s="202"/>
      <c r="G45" s="171">
        <v>310</v>
      </c>
      <c r="H45" s="170">
        <v>3</v>
      </c>
      <c r="I45" s="170">
        <v>10</v>
      </c>
      <c r="J45" s="169">
        <v>6230000000</v>
      </c>
      <c r="K45" s="197">
        <v>0</v>
      </c>
      <c r="L45" s="196">
        <v>95400</v>
      </c>
      <c r="M45" s="196">
        <v>0</v>
      </c>
      <c r="N45" s="196">
        <v>0</v>
      </c>
      <c r="O45" s="196">
        <v>0</v>
      </c>
      <c r="P45" s="199">
        <f>P46</f>
        <v>100000</v>
      </c>
      <c r="Q45" s="199" t="e">
        <f>Q46</f>
        <v>#REF!</v>
      </c>
      <c r="R45" s="199" t="e">
        <f>R46</f>
        <v>#REF!</v>
      </c>
      <c r="S45" s="199">
        <f>S46</f>
        <v>100000</v>
      </c>
      <c r="T45" s="199">
        <f>T46</f>
        <v>100000</v>
      </c>
      <c r="U45" s="165" t="s">
        <v>324</v>
      </c>
    </row>
    <row r="46" spans="1:21" ht="34.5" customHeight="1" x14ac:dyDescent="0.2">
      <c r="A46" s="201"/>
      <c r="B46" s="203"/>
      <c r="C46" s="174"/>
      <c r="D46" s="227"/>
      <c r="E46" s="202" t="s">
        <v>364</v>
      </c>
      <c r="F46" s="202"/>
      <c r="G46" s="210">
        <v>310</v>
      </c>
      <c r="H46" s="170">
        <v>3</v>
      </c>
      <c r="I46" s="170">
        <v>10</v>
      </c>
      <c r="J46" s="169">
        <v>6230095020</v>
      </c>
      <c r="K46" s="197">
        <v>0</v>
      </c>
      <c r="L46" s="196">
        <v>95400</v>
      </c>
      <c r="M46" s="196">
        <v>0</v>
      </c>
      <c r="N46" s="196">
        <v>0</v>
      </c>
      <c r="O46" s="196">
        <v>0</v>
      </c>
      <c r="P46" s="199">
        <f>P47</f>
        <v>100000</v>
      </c>
      <c r="Q46" s="199" t="e">
        <f>#REF!+Q47</f>
        <v>#REF!</v>
      </c>
      <c r="R46" s="199" t="e">
        <f>#REF!+R47</f>
        <v>#REF!</v>
      </c>
      <c r="S46" s="199">
        <f>S47</f>
        <v>100000</v>
      </c>
      <c r="T46" s="199">
        <f>T47</f>
        <v>100000</v>
      </c>
      <c r="U46" s="165" t="s">
        <v>324</v>
      </c>
    </row>
    <row r="47" spans="1:21" ht="21.75" customHeight="1" x14ac:dyDescent="0.2">
      <c r="A47" s="201"/>
      <c r="B47" s="203"/>
      <c r="C47" s="174"/>
      <c r="D47" s="173"/>
      <c r="E47" s="227"/>
      <c r="F47" s="172" t="s">
        <v>326</v>
      </c>
      <c r="G47" s="210">
        <v>310</v>
      </c>
      <c r="H47" s="222">
        <v>3</v>
      </c>
      <c r="I47" s="222">
        <v>10</v>
      </c>
      <c r="J47" s="169">
        <v>6230095020</v>
      </c>
      <c r="K47" s="197" t="s">
        <v>336</v>
      </c>
      <c r="L47" s="206">
        <v>85000</v>
      </c>
      <c r="M47" s="196">
        <v>0</v>
      </c>
      <c r="N47" s="196">
        <v>0</v>
      </c>
      <c r="O47" s="205">
        <v>0</v>
      </c>
      <c r="P47" s="199">
        <v>100000</v>
      </c>
      <c r="Q47" s="199">
        <v>100000</v>
      </c>
      <c r="R47" s="199">
        <v>100000</v>
      </c>
      <c r="S47" s="199">
        <v>100000</v>
      </c>
      <c r="T47" s="199">
        <v>100000</v>
      </c>
      <c r="U47" s="165" t="s">
        <v>324</v>
      </c>
    </row>
    <row r="48" spans="1:21" ht="26.25" customHeight="1" x14ac:dyDescent="0.2">
      <c r="A48" s="201"/>
      <c r="B48" s="203"/>
      <c r="C48" s="244" t="s">
        <v>93</v>
      </c>
      <c r="D48" s="244"/>
      <c r="E48" s="244"/>
      <c r="F48" s="244"/>
      <c r="G48" s="191"/>
      <c r="H48" s="190">
        <v>3</v>
      </c>
      <c r="I48" s="190">
        <v>14</v>
      </c>
      <c r="J48" s="178">
        <v>0</v>
      </c>
      <c r="K48" s="207">
        <v>0</v>
      </c>
      <c r="L48" s="242"/>
      <c r="M48" s="241"/>
      <c r="N48" s="241"/>
      <c r="O48" s="240"/>
      <c r="P48" s="159">
        <f>P50</f>
        <v>10000</v>
      </c>
      <c r="Q48" s="159">
        <f>Q50</f>
        <v>0</v>
      </c>
      <c r="R48" s="159">
        <f>R50</f>
        <v>0</v>
      </c>
      <c r="S48" s="159">
        <f>S50</f>
        <v>10000</v>
      </c>
      <c r="T48" s="159">
        <f>T50</f>
        <v>10000</v>
      </c>
      <c r="U48" s="165"/>
    </row>
    <row r="49" spans="1:21" ht="44.25" customHeight="1" x14ac:dyDescent="0.2">
      <c r="A49" s="201"/>
      <c r="B49" s="203"/>
      <c r="C49" s="243"/>
      <c r="D49" s="243"/>
      <c r="E49" s="243"/>
      <c r="F49" s="179" t="s">
        <v>329</v>
      </c>
      <c r="G49" s="179"/>
      <c r="H49" s="190">
        <v>3</v>
      </c>
      <c r="I49" s="190">
        <v>14</v>
      </c>
      <c r="J49" s="178">
        <v>6200000000</v>
      </c>
      <c r="K49" s="207">
        <v>0</v>
      </c>
      <c r="L49" s="242"/>
      <c r="M49" s="241"/>
      <c r="N49" s="241"/>
      <c r="O49" s="240"/>
      <c r="P49" s="159">
        <f>P51</f>
        <v>10000</v>
      </c>
      <c r="Q49" s="159"/>
      <c r="R49" s="159"/>
      <c r="S49" s="159">
        <f>S51</f>
        <v>10000</v>
      </c>
      <c r="T49" s="159">
        <f>T51</f>
        <v>10000</v>
      </c>
      <c r="U49" s="165"/>
    </row>
    <row r="50" spans="1:21" ht="37.5" customHeight="1" x14ac:dyDescent="0.2">
      <c r="A50" s="201"/>
      <c r="B50" s="203"/>
      <c r="C50" s="225"/>
      <c r="D50" s="224"/>
      <c r="E50" s="223"/>
      <c r="F50" s="176" t="s">
        <v>363</v>
      </c>
      <c r="G50" s="171"/>
      <c r="H50" s="170">
        <v>3</v>
      </c>
      <c r="I50" s="170">
        <v>14</v>
      </c>
      <c r="J50" s="169">
        <v>6240000000</v>
      </c>
      <c r="K50" s="197">
        <v>0</v>
      </c>
      <c r="L50" s="196"/>
      <c r="M50" s="196"/>
      <c r="N50" s="196"/>
      <c r="O50" s="196"/>
      <c r="P50" s="199">
        <f>P51</f>
        <v>10000</v>
      </c>
      <c r="Q50" s="199">
        <f>Q51</f>
        <v>0</v>
      </c>
      <c r="R50" s="199">
        <f>R51</f>
        <v>0</v>
      </c>
      <c r="S50" s="199">
        <f>S51</f>
        <v>10000</v>
      </c>
      <c r="T50" s="199">
        <f>T51</f>
        <v>10000</v>
      </c>
      <c r="U50" s="165"/>
    </row>
    <row r="51" spans="1:21" ht="21.75" customHeight="1" x14ac:dyDescent="0.2">
      <c r="A51" s="201"/>
      <c r="B51" s="203"/>
      <c r="C51" s="225"/>
      <c r="D51" s="224"/>
      <c r="E51" s="223"/>
      <c r="F51" s="176" t="s">
        <v>362</v>
      </c>
      <c r="G51" s="171"/>
      <c r="H51" s="170">
        <v>3</v>
      </c>
      <c r="I51" s="170">
        <v>14</v>
      </c>
      <c r="J51" s="169">
        <v>6240020040</v>
      </c>
      <c r="K51" s="197">
        <v>0</v>
      </c>
      <c r="L51" s="196"/>
      <c r="M51" s="196"/>
      <c r="N51" s="196"/>
      <c r="O51" s="196"/>
      <c r="P51" s="199">
        <f>P52</f>
        <v>10000</v>
      </c>
      <c r="Q51" s="199">
        <f>Q52</f>
        <v>0</v>
      </c>
      <c r="R51" s="199">
        <f>R52</f>
        <v>0</v>
      </c>
      <c r="S51" s="199">
        <f>S52</f>
        <v>10000</v>
      </c>
      <c r="T51" s="199">
        <f>T52</f>
        <v>10000</v>
      </c>
      <c r="U51" s="165"/>
    </row>
    <row r="52" spans="1:21" ht="21.75" customHeight="1" x14ac:dyDescent="0.2">
      <c r="A52" s="201"/>
      <c r="B52" s="203"/>
      <c r="C52" s="225"/>
      <c r="D52" s="224"/>
      <c r="E52" s="223"/>
      <c r="F52" s="172" t="s">
        <v>361</v>
      </c>
      <c r="G52" s="171"/>
      <c r="H52" s="170">
        <v>3</v>
      </c>
      <c r="I52" s="170">
        <v>14</v>
      </c>
      <c r="J52" s="169">
        <v>6240020040</v>
      </c>
      <c r="K52" s="197">
        <v>240</v>
      </c>
      <c r="L52" s="196"/>
      <c r="M52" s="196"/>
      <c r="N52" s="196"/>
      <c r="O52" s="196"/>
      <c r="P52" s="199">
        <v>10000</v>
      </c>
      <c r="Q52" s="199"/>
      <c r="R52" s="199"/>
      <c r="S52" s="199">
        <v>10000</v>
      </c>
      <c r="T52" s="199">
        <v>10000</v>
      </c>
      <c r="U52" s="165"/>
    </row>
    <row r="53" spans="1:21" ht="14.25" customHeight="1" x14ac:dyDescent="0.2">
      <c r="A53" s="201"/>
      <c r="B53" s="229" t="s">
        <v>360</v>
      </c>
      <c r="C53" s="229"/>
      <c r="D53" s="229"/>
      <c r="E53" s="229"/>
      <c r="F53" s="229"/>
      <c r="G53" s="210">
        <v>400</v>
      </c>
      <c r="H53" s="208">
        <v>4</v>
      </c>
      <c r="I53" s="208">
        <v>0</v>
      </c>
      <c r="J53" s="178">
        <v>0</v>
      </c>
      <c r="K53" s="207">
        <v>0</v>
      </c>
      <c r="L53" s="206">
        <v>1405800</v>
      </c>
      <c r="M53" s="196">
        <v>0</v>
      </c>
      <c r="N53" s="196">
        <v>0</v>
      </c>
      <c r="O53" s="205">
        <v>0</v>
      </c>
      <c r="P53" s="159">
        <f>P54</f>
        <v>1309000</v>
      </c>
      <c r="Q53" s="159">
        <f>Q54</f>
        <v>1047000</v>
      </c>
      <c r="R53" s="159">
        <f>R54</f>
        <v>1047000</v>
      </c>
      <c r="S53" s="159">
        <f>S54</f>
        <v>1353000</v>
      </c>
      <c r="T53" s="159">
        <f>T54</f>
        <v>1407000</v>
      </c>
      <c r="U53" s="165" t="s">
        <v>324</v>
      </c>
    </row>
    <row r="54" spans="1:21" ht="14.25" customHeight="1" x14ac:dyDescent="0.2">
      <c r="A54" s="201"/>
      <c r="B54" s="209"/>
      <c r="C54" s="211" t="s">
        <v>106</v>
      </c>
      <c r="D54" s="211"/>
      <c r="E54" s="211"/>
      <c r="F54" s="211"/>
      <c r="G54" s="210">
        <v>409</v>
      </c>
      <c r="H54" s="208">
        <v>4</v>
      </c>
      <c r="I54" s="208">
        <v>9</v>
      </c>
      <c r="J54" s="178">
        <v>0</v>
      </c>
      <c r="K54" s="207">
        <v>0</v>
      </c>
      <c r="L54" s="206">
        <v>1400000</v>
      </c>
      <c r="M54" s="196">
        <v>0</v>
      </c>
      <c r="N54" s="196">
        <v>0</v>
      </c>
      <c r="O54" s="205">
        <v>0</v>
      </c>
      <c r="P54" s="159">
        <f>P55</f>
        <v>1309000</v>
      </c>
      <c r="Q54" s="159">
        <f>Q56</f>
        <v>1047000</v>
      </c>
      <c r="R54" s="159">
        <f>R56</f>
        <v>1047000</v>
      </c>
      <c r="S54" s="159">
        <f>S55</f>
        <v>1353000</v>
      </c>
      <c r="T54" s="159">
        <f>T55</f>
        <v>1407000</v>
      </c>
      <c r="U54" s="165" t="s">
        <v>324</v>
      </c>
    </row>
    <row r="55" spans="1:21" ht="45.75" customHeight="1" x14ac:dyDescent="0.2">
      <c r="A55" s="201"/>
      <c r="B55" s="209"/>
      <c r="C55" s="185" t="s">
        <v>329</v>
      </c>
      <c r="D55" s="184"/>
      <c r="E55" s="184"/>
      <c r="F55" s="183"/>
      <c r="G55" s="210"/>
      <c r="H55" s="208">
        <v>4</v>
      </c>
      <c r="I55" s="208">
        <v>9</v>
      </c>
      <c r="J55" s="178">
        <v>6200000000</v>
      </c>
      <c r="K55" s="207">
        <v>0</v>
      </c>
      <c r="L55" s="206"/>
      <c r="M55" s="196"/>
      <c r="N55" s="196"/>
      <c r="O55" s="205"/>
      <c r="P55" s="159">
        <f>P56+P59</f>
        <v>1309000</v>
      </c>
      <c r="Q55" s="159">
        <f>Q56+Q59</f>
        <v>1047000</v>
      </c>
      <c r="R55" s="159">
        <f>R56+R59</f>
        <v>1047000</v>
      </c>
      <c r="S55" s="159">
        <f>S56+S59+S61</f>
        <v>1353000</v>
      </c>
      <c r="T55" s="159">
        <f>T56+T59+T61</f>
        <v>1407000</v>
      </c>
      <c r="U55" s="165"/>
    </row>
    <row r="56" spans="1:21" ht="29.25" customHeight="1" x14ac:dyDescent="0.2">
      <c r="A56" s="201"/>
      <c r="B56" s="203"/>
      <c r="C56" s="204"/>
      <c r="D56" s="239" t="s">
        <v>359</v>
      </c>
      <c r="E56" s="238"/>
      <c r="F56" s="237"/>
      <c r="G56" s="171">
        <v>409</v>
      </c>
      <c r="H56" s="170">
        <v>4</v>
      </c>
      <c r="I56" s="170">
        <v>9</v>
      </c>
      <c r="J56" s="169">
        <v>6250000000</v>
      </c>
      <c r="K56" s="197">
        <v>0</v>
      </c>
      <c r="L56" s="196">
        <v>1400000</v>
      </c>
      <c r="M56" s="196">
        <v>0</v>
      </c>
      <c r="N56" s="196">
        <v>0</v>
      </c>
      <c r="O56" s="196">
        <v>0</v>
      </c>
      <c r="P56" s="199">
        <f>P57</f>
        <v>1309000</v>
      </c>
      <c r="Q56" s="199">
        <f>Q57</f>
        <v>1047000</v>
      </c>
      <c r="R56" s="199">
        <f>R57</f>
        <v>1047000</v>
      </c>
      <c r="S56" s="199">
        <f>S57</f>
        <v>1353000</v>
      </c>
      <c r="T56" s="199">
        <f>T57</f>
        <v>1407000</v>
      </c>
      <c r="U56" s="165" t="s">
        <v>324</v>
      </c>
    </row>
    <row r="57" spans="1:21" ht="28.5" customHeight="1" x14ac:dyDescent="0.2">
      <c r="A57" s="201"/>
      <c r="B57" s="203"/>
      <c r="C57" s="174"/>
      <c r="D57" s="173"/>
      <c r="E57" s="202" t="s">
        <v>358</v>
      </c>
      <c r="F57" s="202"/>
      <c r="G57" s="171">
        <v>409</v>
      </c>
      <c r="H57" s="170">
        <v>4</v>
      </c>
      <c r="I57" s="170">
        <v>9</v>
      </c>
      <c r="J57" s="169">
        <v>6250095280</v>
      </c>
      <c r="K57" s="197">
        <v>0</v>
      </c>
      <c r="L57" s="196">
        <v>900000</v>
      </c>
      <c r="M57" s="196">
        <v>0</v>
      </c>
      <c r="N57" s="196">
        <v>0</v>
      </c>
      <c r="O57" s="196">
        <v>0</v>
      </c>
      <c r="P57" s="199">
        <f>P58</f>
        <v>1309000</v>
      </c>
      <c r="Q57" s="199">
        <f>Q58</f>
        <v>1047000</v>
      </c>
      <c r="R57" s="199">
        <f>R58</f>
        <v>1047000</v>
      </c>
      <c r="S57" s="199">
        <f>S58</f>
        <v>1353000</v>
      </c>
      <c r="T57" s="199">
        <f>T58</f>
        <v>1407000</v>
      </c>
      <c r="U57" s="165" t="s">
        <v>324</v>
      </c>
    </row>
    <row r="58" spans="1:21" ht="21.75" customHeight="1" x14ac:dyDescent="0.2">
      <c r="A58" s="201"/>
      <c r="B58" s="203"/>
      <c r="C58" s="174"/>
      <c r="D58" s="173"/>
      <c r="E58" s="173"/>
      <c r="F58" s="172" t="s">
        <v>326</v>
      </c>
      <c r="G58" s="171">
        <v>409</v>
      </c>
      <c r="H58" s="170">
        <v>4</v>
      </c>
      <c r="I58" s="170">
        <v>9</v>
      </c>
      <c r="J58" s="169">
        <v>6250095280</v>
      </c>
      <c r="K58" s="197" t="s">
        <v>336</v>
      </c>
      <c r="L58" s="196">
        <v>900000</v>
      </c>
      <c r="M58" s="196">
        <v>0</v>
      </c>
      <c r="N58" s="196">
        <v>0</v>
      </c>
      <c r="O58" s="196">
        <v>0</v>
      </c>
      <c r="P58" s="199">
        <v>1309000</v>
      </c>
      <c r="Q58" s="199">
        <v>1047000</v>
      </c>
      <c r="R58" s="199">
        <v>1047000</v>
      </c>
      <c r="S58" s="199">
        <v>1353000</v>
      </c>
      <c r="T58" s="199">
        <v>1407000</v>
      </c>
      <c r="U58" s="165" t="s">
        <v>324</v>
      </c>
    </row>
    <row r="59" spans="1:21" ht="35.25" customHeight="1" x14ac:dyDescent="0.2">
      <c r="A59" s="201"/>
      <c r="B59" s="203"/>
      <c r="C59" s="225"/>
      <c r="D59" s="224"/>
      <c r="E59" s="224"/>
      <c r="F59" s="226" t="s">
        <v>357</v>
      </c>
      <c r="G59" s="210"/>
      <c r="H59" s="222">
        <v>4</v>
      </c>
      <c r="I59" s="222">
        <v>9</v>
      </c>
      <c r="J59" s="221" t="s">
        <v>356</v>
      </c>
      <c r="K59" s="197">
        <v>0</v>
      </c>
      <c r="L59" s="206"/>
      <c r="M59" s="196"/>
      <c r="N59" s="196"/>
      <c r="O59" s="205"/>
      <c r="P59" s="199">
        <f>P60</f>
        <v>0</v>
      </c>
      <c r="Q59" s="199">
        <f>Q60</f>
        <v>0</v>
      </c>
      <c r="R59" s="199">
        <f>R60</f>
        <v>0</v>
      </c>
      <c r="S59" s="199">
        <f>S60</f>
        <v>0</v>
      </c>
      <c r="T59" s="199">
        <f>T60</f>
        <v>0</v>
      </c>
      <c r="U59" s="165"/>
    </row>
    <row r="60" spans="1:21" ht="28.5" customHeight="1" x14ac:dyDescent="0.2">
      <c r="A60" s="201"/>
      <c r="B60" s="203"/>
      <c r="C60" s="225"/>
      <c r="D60" s="224"/>
      <c r="E60" s="224"/>
      <c r="F60" s="226" t="s">
        <v>326</v>
      </c>
      <c r="G60" s="210"/>
      <c r="H60" s="222">
        <v>4</v>
      </c>
      <c r="I60" s="222">
        <v>9</v>
      </c>
      <c r="J60" s="221" t="s">
        <v>356</v>
      </c>
      <c r="K60" s="197">
        <v>240</v>
      </c>
      <c r="L60" s="206"/>
      <c r="M60" s="196"/>
      <c r="N60" s="196"/>
      <c r="O60" s="205"/>
      <c r="P60" s="199">
        <v>0</v>
      </c>
      <c r="Q60" s="199"/>
      <c r="R60" s="199"/>
      <c r="S60" s="199">
        <v>0</v>
      </c>
      <c r="T60" s="199">
        <v>0</v>
      </c>
      <c r="U60" s="165"/>
    </row>
    <row r="61" spans="1:21" ht="28.5" customHeight="1" x14ac:dyDescent="0.2">
      <c r="A61" s="201"/>
      <c r="B61" s="203"/>
      <c r="C61" s="194" t="s">
        <v>68</v>
      </c>
      <c r="D61" s="193"/>
      <c r="E61" s="193"/>
      <c r="F61" s="192"/>
      <c r="G61" s="210"/>
      <c r="H61" s="222">
        <v>4</v>
      </c>
      <c r="I61" s="222">
        <v>12</v>
      </c>
      <c r="J61" s="178">
        <v>0</v>
      </c>
      <c r="K61" s="207">
        <v>0</v>
      </c>
      <c r="L61" s="206"/>
      <c r="M61" s="196"/>
      <c r="N61" s="196"/>
      <c r="O61" s="205"/>
      <c r="P61" s="199">
        <v>0</v>
      </c>
      <c r="Q61" s="199"/>
      <c r="R61" s="199"/>
      <c r="S61" s="199">
        <v>0</v>
      </c>
      <c r="T61" s="199">
        <v>0</v>
      </c>
      <c r="U61" s="165"/>
    </row>
    <row r="62" spans="1:21" ht="49.9" customHeight="1" x14ac:dyDescent="0.2">
      <c r="A62" s="201"/>
      <c r="B62" s="203"/>
      <c r="C62" s="185" t="s">
        <v>329</v>
      </c>
      <c r="D62" s="184"/>
      <c r="E62" s="184"/>
      <c r="F62" s="183"/>
      <c r="G62" s="210"/>
      <c r="H62" s="222">
        <v>4</v>
      </c>
      <c r="I62" s="222">
        <v>12</v>
      </c>
      <c r="J62" s="178">
        <v>6200000000</v>
      </c>
      <c r="K62" s="197">
        <v>0</v>
      </c>
      <c r="L62" s="206"/>
      <c r="M62" s="196"/>
      <c r="N62" s="196"/>
      <c r="O62" s="205"/>
      <c r="P62" s="199">
        <v>0</v>
      </c>
      <c r="Q62" s="199"/>
      <c r="R62" s="199"/>
      <c r="S62" s="199">
        <v>0</v>
      </c>
      <c r="T62" s="199">
        <v>0</v>
      </c>
      <c r="U62" s="165"/>
    </row>
    <row r="63" spans="1:21" ht="34.15" customHeight="1" x14ac:dyDescent="0.2">
      <c r="A63" s="201"/>
      <c r="B63" s="203"/>
      <c r="C63" s="225"/>
      <c r="D63" s="236" t="s">
        <v>355</v>
      </c>
      <c r="E63" s="235"/>
      <c r="F63" s="234"/>
      <c r="G63" s="210"/>
      <c r="H63" s="222">
        <v>4</v>
      </c>
      <c r="I63" s="222">
        <v>12</v>
      </c>
      <c r="J63" s="221" t="s">
        <v>354</v>
      </c>
      <c r="K63" s="197">
        <v>0</v>
      </c>
      <c r="L63" s="206"/>
      <c r="M63" s="196"/>
      <c r="N63" s="196"/>
      <c r="O63" s="205"/>
      <c r="P63" s="199">
        <v>0</v>
      </c>
      <c r="Q63" s="199"/>
      <c r="R63" s="199"/>
      <c r="S63" s="199">
        <v>0</v>
      </c>
      <c r="T63" s="199">
        <v>0</v>
      </c>
      <c r="U63" s="165"/>
    </row>
    <row r="64" spans="1:21" ht="28.5" customHeight="1" x14ac:dyDescent="0.25">
      <c r="A64" s="201"/>
      <c r="B64" s="203"/>
      <c r="C64" s="225"/>
      <c r="D64" s="233" t="s">
        <v>353</v>
      </c>
      <c r="E64" s="232"/>
      <c r="F64" s="232"/>
      <c r="G64" s="210"/>
      <c r="H64" s="222">
        <v>4</v>
      </c>
      <c r="I64" s="222">
        <v>12</v>
      </c>
      <c r="J64" s="221" t="s">
        <v>351</v>
      </c>
      <c r="K64" s="197">
        <v>0</v>
      </c>
      <c r="L64" s="206"/>
      <c r="M64" s="196"/>
      <c r="N64" s="196"/>
      <c r="O64" s="205"/>
      <c r="P64" s="199">
        <v>0</v>
      </c>
      <c r="Q64" s="199"/>
      <c r="R64" s="199"/>
      <c r="S64" s="199">
        <v>0</v>
      </c>
      <c r="T64" s="199">
        <v>0</v>
      </c>
      <c r="U64" s="165"/>
    </row>
    <row r="65" spans="1:21" ht="28.5" customHeight="1" x14ac:dyDescent="0.2">
      <c r="A65" s="201"/>
      <c r="B65" s="203"/>
      <c r="C65" s="225"/>
      <c r="D65" s="231"/>
      <c r="E65" s="231"/>
      <c r="F65" s="230" t="s">
        <v>352</v>
      </c>
      <c r="G65" s="210"/>
      <c r="H65" s="222">
        <v>4</v>
      </c>
      <c r="I65" s="222">
        <v>12</v>
      </c>
      <c r="J65" s="221" t="s">
        <v>351</v>
      </c>
      <c r="K65" s="197">
        <v>410</v>
      </c>
      <c r="L65" s="206"/>
      <c r="M65" s="196"/>
      <c r="N65" s="196"/>
      <c r="O65" s="205"/>
      <c r="P65" s="199">
        <v>0</v>
      </c>
      <c r="Q65" s="199"/>
      <c r="R65" s="199"/>
      <c r="S65" s="199">
        <v>0</v>
      </c>
      <c r="T65" s="199">
        <v>0</v>
      </c>
      <c r="U65" s="165"/>
    </row>
    <row r="66" spans="1:21" ht="14.25" customHeight="1" x14ac:dyDescent="0.2">
      <c r="A66" s="201"/>
      <c r="B66" s="229" t="s">
        <v>350</v>
      </c>
      <c r="C66" s="229"/>
      <c r="D66" s="229"/>
      <c r="E66" s="229"/>
      <c r="F66" s="229"/>
      <c r="G66" s="210">
        <v>500</v>
      </c>
      <c r="H66" s="208">
        <v>5</v>
      </c>
      <c r="I66" s="208">
        <v>0</v>
      </c>
      <c r="J66" s="178">
        <v>0</v>
      </c>
      <c r="K66" s="207">
        <v>0</v>
      </c>
      <c r="L66" s="206">
        <v>2945500</v>
      </c>
      <c r="M66" s="196">
        <v>0</v>
      </c>
      <c r="N66" s="196">
        <v>0</v>
      </c>
      <c r="O66" s="205">
        <v>0</v>
      </c>
      <c r="P66" s="159">
        <f>P67+P71</f>
        <v>1887664</v>
      </c>
      <c r="Q66" s="159">
        <f>Q67+Q71</f>
        <v>2437400</v>
      </c>
      <c r="R66" s="159">
        <f>R67+R71</f>
        <v>2437400</v>
      </c>
      <c r="S66" s="159">
        <f>S67+S71</f>
        <v>760100</v>
      </c>
      <c r="T66" s="159">
        <f>T67+T71</f>
        <v>665000</v>
      </c>
      <c r="U66" s="165" t="s">
        <v>324</v>
      </c>
    </row>
    <row r="67" spans="1:21" ht="14.25" customHeight="1" x14ac:dyDescent="0.2">
      <c r="A67" s="201"/>
      <c r="B67" s="209"/>
      <c r="C67" s="211" t="s">
        <v>92</v>
      </c>
      <c r="D67" s="211"/>
      <c r="E67" s="211"/>
      <c r="F67" s="211"/>
      <c r="G67" s="210">
        <v>501</v>
      </c>
      <c r="H67" s="208">
        <v>5</v>
      </c>
      <c r="I67" s="208">
        <v>1</v>
      </c>
      <c r="J67" s="178">
        <v>0</v>
      </c>
      <c r="K67" s="207">
        <v>0</v>
      </c>
      <c r="L67" s="206">
        <v>14200</v>
      </c>
      <c r="M67" s="196">
        <v>0</v>
      </c>
      <c r="N67" s="196">
        <v>0</v>
      </c>
      <c r="O67" s="205">
        <v>0</v>
      </c>
      <c r="P67" s="159">
        <f>P68</f>
        <v>45000</v>
      </c>
      <c r="Q67" s="159">
        <f>Q68</f>
        <v>36000</v>
      </c>
      <c r="R67" s="159">
        <f>R68</f>
        <v>36000</v>
      </c>
      <c r="S67" s="159">
        <f>S68</f>
        <v>45000</v>
      </c>
      <c r="T67" s="159">
        <f>T68</f>
        <v>45000</v>
      </c>
      <c r="U67" s="165" t="s">
        <v>324</v>
      </c>
    </row>
    <row r="68" spans="1:21" ht="21.75" customHeight="1" x14ac:dyDescent="0.2">
      <c r="A68" s="201"/>
      <c r="B68" s="203"/>
      <c r="C68" s="204"/>
      <c r="D68" s="202" t="s">
        <v>349</v>
      </c>
      <c r="E68" s="202"/>
      <c r="F68" s="202"/>
      <c r="G68" s="210">
        <v>501</v>
      </c>
      <c r="H68" s="222">
        <v>5</v>
      </c>
      <c r="I68" s="222">
        <v>1</v>
      </c>
      <c r="J68" s="228">
        <v>7700000000</v>
      </c>
      <c r="K68" s="197">
        <v>0</v>
      </c>
      <c r="L68" s="206">
        <v>14200</v>
      </c>
      <c r="M68" s="196">
        <v>0</v>
      </c>
      <c r="N68" s="196">
        <v>0</v>
      </c>
      <c r="O68" s="205">
        <v>0</v>
      </c>
      <c r="P68" s="199">
        <f>P69</f>
        <v>45000</v>
      </c>
      <c r="Q68" s="199">
        <f>Q69</f>
        <v>36000</v>
      </c>
      <c r="R68" s="199">
        <f>R69</f>
        <v>36000</v>
      </c>
      <c r="S68" s="199">
        <f>S69</f>
        <v>45000</v>
      </c>
      <c r="T68" s="199">
        <f>T69</f>
        <v>45000</v>
      </c>
      <c r="U68" s="165" t="s">
        <v>324</v>
      </c>
    </row>
    <row r="69" spans="1:21" ht="39.75" customHeight="1" x14ac:dyDescent="0.2">
      <c r="A69" s="201"/>
      <c r="B69" s="203"/>
      <c r="C69" s="174"/>
      <c r="D69" s="227"/>
      <c r="E69" s="202" t="s">
        <v>348</v>
      </c>
      <c r="F69" s="202"/>
      <c r="G69" s="210">
        <v>501</v>
      </c>
      <c r="H69" s="222">
        <v>5</v>
      </c>
      <c r="I69" s="222">
        <v>1</v>
      </c>
      <c r="J69" s="228">
        <v>7700090140</v>
      </c>
      <c r="K69" s="197">
        <v>0</v>
      </c>
      <c r="L69" s="206">
        <v>14200</v>
      </c>
      <c r="M69" s="196">
        <v>0</v>
      </c>
      <c r="N69" s="196">
        <v>0</v>
      </c>
      <c r="O69" s="205">
        <v>0</v>
      </c>
      <c r="P69" s="199">
        <f>P70</f>
        <v>45000</v>
      </c>
      <c r="Q69" s="199">
        <f>Q70</f>
        <v>36000</v>
      </c>
      <c r="R69" s="199">
        <f>R70</f>
        <v>36000</v>
      </c>
      <c r="S69" s="199">
        <f>S70</f>
        <v>45000</v>
      </c>
      <c r="T69" s="199">
        <f>T70</f>
        <v>45000</v>
      </c>
      <c r="U69" s="165" t="s">
        <v>324</v>
      </c>
    </row>
    <row r="70" spans="1:21" ht="21.75" customHeight="1" x14ac:dyDescent="0.2">
      <c r="A70" s="201"/>
      <c r="B70" s="203"/>
      <c r="C70" s="174"/>
      <c r="D70" s="173"/>
      <c r="E70" s="227"/>
      <c r="F70" s="172" t="s">
        <v>326</v>
      </c>
      <c r="G70" s="210">
        <v>501</v>
      </c>
      <c r="H70" s="222">
        <v>5</v>
      </c>
      <c r="I70" s="222">
        <v>1</v>
      </c>
      <c r="J70" s="228">
        <v>7700090140</v>
      </c>
      <c r="K70" s="197" t="s">
        <v>336</v>
      </c>
      <c r="L70" s="206">
        <v>14200</v>
      </c>
      <c r="M70" s="196">
        <v>0</v>
      </c>
      <c r="N70" s="196">
        <v>0</v>
      </c>
      <c r="O70" s="205">
        <v>0</v>
      </c>
      <c r="P70" s="199">
        <v>45000</v>
      </c>
      <c r="Q70" s="199">
        <v>36000</v>
      </c>
      <c r="R70" s="199">
        <v>36000</v>
      </c>
      <c r="S70" s="199">
        <v>45000</v>
      </c>
      <c r="T70" s="199">
        <v>45000</v>
      </c>
      <c r="U70" s="165" t="s">
        <v>324</v>
      </c>
    </row>
    <row r="71" spans="1:21" ht="14.25" customHeight="1" x14ac:dyDescent="0.2">
      <c r="A71" s="201"/>
      <c r="B71" s="209"/>
      <c r="C71" s="211" t="s">
        <v>56</v>
      </c>
      <c r="D71" s="211"/>
      <c r="E71" s="211"/>
      <c r="F71" s="211"/>
      <c r="G71" s="210">
        <v>503</v>
      </c>
      <c r="H71" s="208">
        <v>5</v>
      </c>
      <c r="I71" s="208">
        <v>3</v>
      </c>
      <c r="J71" s="178">
        <v>0</v>
      </c>
      <c r="K71" s="207">
        <v>0</v>
      </c>
      <c r="L71" s="206">
        <v>2861300</v>
      </c>
      <c r="M71" s="196">
        <v>0</v>
      </c>
      <c r="N71" s="196">
        <v>0</v>
      </c>
      <c r="O71" s="205">
        <v>0</v>
      </c>
      <c r="P71" s="159">
        <f>P72+P76</f>
        <v>1842664</v>
      </c>
      <c r="Q71" s="159">
        <f>Q73</f>
        <v>2401400</v>
      </c>
      <c r="R71" s="159">
        <f>R73</f>
        <v>2401400</v>
      </c>
      <c r="S71" s="159">
        <f>S72</f>
        <v>715100</v>
      </c>
      <c r="T71" s="159">
        <f>T72</f>
        <v>620000</v>
      </c>
      <c r="U71" s="165" t="s">
        <v>324</v>
      </c>
    </row>
    <row r="72" spans="1:21" ht="51.75" customHeight="1" x14ac:dyDescent="0.2">
      <c r="A72" s="201"/>
      <c r="B72" s="209"/>
      <c r="C72" s="204"/>
      <c r="D72" s="185" t="s">
        <v>329</v>
      </c>
      <c r="E72" s="184"/>
      <c r="F72" s="183"/>
      <c r="G72" s="210"/>
      <c r="H72" s="208">
        <v>5</v>
      </c>
      <c r="I72" s="208">
        <v>3</v>
      </c>
      <c r="J72" s="178">
        <v>6200000000</v>
      </c>
      <c r="K72" s="207">
        <v>0</v>
      </c>
      <c r="L72" s="206"/>
      <c r="M72" s="196"/>
      <c r="N72" s="196"/>
      <c r="O72" s="205"/>
      <c r="P72" s="159">
        <f>P73+P78</f>
        <v>1842664</v>
      </c>
      <c r="Q72" s="159">
        <f>Q73</f>
        <v>2401400</v>
      </c>
      <c r="R72" s="159">
        <f>R73</f>
        <v>2401400</v>
      </c>
      <c r="S72" s="159">
        <f>S73</f>
        <v>715100</v>
      </c>
      <c r="T72" s="159">
        <f>T73</f>
        <v>620000</v>
      </c>
      <c r="U72" s="165"/>
    </row>
    <row r="73" spans="1:21" ht="27" customHeight="1" x14ac:dyDescent="0.2">
      <c r="A73" s="201"/>
      <c r="B73" s="203"/>
      <c r="C73" s="204"/>
      <c r="D73" s="202" t="s">
        <v>347</v>
      </c>
      <c r="E73" s="202"/>
      <c r="F73" s="202"/>
      <c r="G73" s="171">
        <v>503</v>
      </c>
      <c r="H73" s="170">
        <v>5</v>
      </c>
      <c r="I73" s="170">
        <v>3</v>
      </c>
      <c r="J73" s="169">
        <v>6260000000</v>
      </c>
      <c r="K73" s="197">
        <v>0</v>
      </c>
      <c r="L73" s="196">
        <v>2861300</v>
      </c>
      <c r="M73" s="196">
        <v>0</v>
      </c>
      <c r="N73" s="196">
        <v>0</v>
      </c>
      <c r="O73" s="196">
        <v>0</v>
      </c>
      <c r="P73" s="199">
        <f>P74+P76</f>
        <v>741200</v>
      </c>
      <c r="Q73" s="199">
        <f>Q74</f>
        <v>2401400</v>
      </c>
      <c r="R73" s="199">
        <f>R74</f>
        <v>2401400</v>
      </c>
      <c r="S73" s="199">
        <f>S74</f>
        <v>715100</v>
      </c>
      <c r="T73" s="199">
        <f>T74</f>
        <v>620000</v>
      </c>
      <c r="U73" s="165" t="s">
        <v>324</v>
      </c>
    </row>
    <row r="74" spans="1:21" ht="30" customHeight="1" x14ac:dyDescent="0.2">
      <c r="A74" s="201"/>
      <c r="B74" s="203"/>
      <c r="C74" s="174"/>
      <c r="D74" s="173"/>
      <c r="E74" s="202" t="s">
        <v>346</v>
      </c>
      <c r="F74" s="202"/>
      <c r="G74" s="171">
        <v>503</v>
      </c>
      <c r="H74" s="170">
        <v>5</v>
      </c>
      <c r="I74" s="170">
        <v>3</v>
      </c>
      <c r="J74" s="169">
        <v>6260095310</v>
      </c>
      <c r="K74" s="197">
        <v>0</v>
      </c>
      <c r="L74" s="196">
        <v>2861300</v>
      </c>
      <c r="M74" s="196">
        <v>0</v>
      </c>
      <c r="N74" s="196">
        <v>0</v>
      </c>
      <c r="O74" s="196">
        <v>0</v>
      </c>
      <c r="P74" s="199">
        <f>P75</f>
        <v>741200</v>
      </c>
      <c r="Q74" s="199">
        <f>Q75</f>
        <v>2401400</v>
      </c>
      <c r="R74" s="199">
        <f>R75</f>
        <v>2401400</v>
      </c>
      <c r="S74" s="199">
        <f>S75</f>
        <v>715100</v>
      </c>
      <c r="T74" s="199">
        <f>T75</f>
        <v>620000</v>
      </c>
      <c r="U74" s="165" t="s">
        <v>324</v>
      </c>
    </row>
    <row r="75" spans="1:21" ht="21.75" customHeight="1" x14ac:dyDescent="0.2">
      <c r="A75" s="201"/>
      <c r="B75" s="203"/>
      <c r="C75" s="174"/>
      <c r="D75" s="173"/>
      <c r="E75" s="227"/>
      <c r="F75" s="172" t="s">
        <v>326</v>
      </c>
      <c r="G75" s="210">
        <v>503</v>
      </c>
      <c r="H75" s="222">
        <v>5</v>
      </c>
      <c r="I75" s="222">
        <v>3</v>
      </c>
      <c r="J75" s="195">
        <v>6260095310</v>
      </c>
      <c r="K75" s="197" t="s">
        <v>336</v>
      </c>
      <c r="L75" s="206">
        <v>2861300</v>
      </c>
      <c r="M75" s="196">
        <v>0</v>
      </c>
      <c r="N75" s="196">
        <v>0</v>
      </c>
      <c r="O75" s="205">
        <v>0</v>
      </c>
      <c r="P75" s="199">
        <v>741200</v>
      </c>
      <c r="Q75" s="199">
        <v>2401400</v>
      </c>
      <c r="R75" s="199">
        <v>2401400</v>
      </c>
      <c r="S75" s="199">
        <v>715100</v>
      </c>
      <c r="T75" s="199">
        <v>620000</v>
      </c>
      <c r="U75" s="165" t="s">
        <v>324</v>
      </c>
    </row>
    <row r="76" spans="1:21" ht="25.9" customHeight="1" x14ac:dyDescent="0.2">
      <c r="A76" s="201"/>
      <c r="B76" s="203"/>
      <c r="C76" s="225"/>
      <c r="D76" s="224"/>
      <c r="E76" s="223"/>
      <c r="F76" s="226" t="s">
        <v>345</v>
      </c>
      <c r="G76" s="210"/>
      <c r="H76" s="222">
        <v>5</v>
      </c>
      <c r="I76" s="222">
        <v>3</v>
      </c>
      <c r="J76" s="221" t="s">
        <v>344</v>
      </c>
      <c r="K76" s="197">
        <v>0</v>
      </c>
      <c r="L76" s="206"/>
      <c r="M76" s="196"/>
      <c r="N76" s="196"/>
      <c r="O76" s="205"/>
      <c r="P76" s="199">
        <f>P77</f>
        <v>0</v>
      </c>
      <c r="Q76" s="199">
        <f>Q77</f>
        <v>0</v>
      </c>
      <c r="R76" s="199">
        <f>R77</f>
        <v>0</v>
      </c>
      <c r="S76" s="199">
        <f>S77</f>
        <v>0</v>
      </c>
      <c r="T76" s="199">
        <f>T77</f>
        <v>0</v>
      </c>
      <c r="U76" s="165"/>
    </row>
    <row r="77" spans="1:21" ht="27" customHeight="1" x14ac:dyDescent="0.2">
      <c r="A77" s="201"/>
      <c r="B77" s="203"/>
      <c r="C77" s="225"/>
      <c r="D77" s="224"/>
      <c r="E77" s="223"/>
      <c r="F77" s="226" t="s">
        <v>326</v>
      </c>
      <c r="G77" s="210"/>
      <c r="H77" s="222">
        <v>5</v>
      </c>
      <c r="I77" s="222">
        <v>3</v>
      </c>
      <c r="J77" s="221" t="s">
        <v>344</v>
      </c>
      <c r="K77" s="197">
        <v>240</v>
      </c>
      <c r="L77" s="206"/>
      <c r="M77" s="196"/>
      <c r="N77" s="196"/>
      <c r="O77" s="205"/>
      <c r="P77" s="199">
        <v>0</v>
      </c>
      <c r="Q77" s="199"/>
      <c r="R77" s="199"/>
      <c r="S77" s="199">
        <v>0</v>
      </c>
      <c r="T77" s="199">
        <v>0</v>
      </c>
      <c r="U77" s="165"/>
    </row>
    <row r="78" spans="1:21" ht="18" customHeight="1" x14ac:dyDescent="0.2">
      <c r="A78" s="201"/>
      <c r="B78" s="203"/>
      <c r="C78" s="225"/>
      <c r="D78" s="224"/>
      <c r="E78" s="223"/>
      <c r="F78" s="226" t="s">
        <v>343</v>
      </c>
      <c r="G78" s="210"/>
      <c r="H78" s="222">
        <v>5</v>
      </c>
      <c r="I78" s="222">
        <v>3</v>
      </c>
      <c r="J78" s="221" t="s">
        <v>342</v>
      </c>
      <c r="K78" s="197">
        <v>0</v>
      </c>
      <c r="L78" s="206"/>
      <c r="M78" s="196"/>
      <c r="N78" s="196"/>
      <c r="O78" s="205"/>
      <c r="P78" s="199">
        <f>P80</f>
        <v>1101464</v>
      </c>
      <c r="Q78" s="199"/>
      <c r="R78" s="199"/>
      <c r="S78" s="199">
        <v>0</v>
      </c>
      <c r="T78" s="199">
        <v>0</v>
      </c>
      <c r="U78" s="165"/>
    </row>
    <row r="79" spans="1:21" ht="18" customHeight="1" x14ac:dyDescent="0.2">
      <c r="A79" s="201"/>
      <c r="B79" s="203"/>
      <c r="C79" s="225"/>
      <c r="D79" s="224"/>
      <c r="E79" s="223"/>
      <c r="F79" s="226" t="s">
        <v>341</v>
      </c>
      <c r="G79" s="210"/>
      <c r="H79" s="222">
        <v>5</v>
      </c>
      <c r="I79" s="222">
        <v>3</v>
      </c>
      <c r="J79" s="221" t="s">
        <v>340</v>
      </c>
      <c r="K79" s="197">
        <v>0</v>
      </c>
      <c r="L79" s="206"/>
      <c r="M79" s="196"/>
      <c r="N79" s="196"/>
      <c r="O79" s="205"/>
      <c r="P79" s="199">
        <f>P80</f>
        <v>1101464</v>
      </c>
      <c r="Q79" s="199"/>
      <c r="R79" s="199"/>
      <c r="S79" s="199"/>
      <c r="T79" s="199"/>
      <c r="U79" s="165"/>
    </row>
    <row r="80" spans="1:21" ht="27" customHeight="1" x14ac:dyDescent="0.2">
      <c r="A80" s="201"/>
      <c r="B80" s="203"/>
      <c r="C80" s="225"/>
      <c r="D80" s="224"/>
      <c r="E80" s="223"/>
      <c r="F80" s="172" t="s">
        <v>326</v>
      </c>
      <c r="G80" s="210"/>
      <c r="H80" s="222">
        <v>5</v>
      </c>
      <c r="I80" s="222">
        <v>3</v>
      </c>
      <c r="J80" s="221" t="s">
        <v>340</v>
      </c>
      <c r="K80" s="197">
        <v>240</v>
      </c>
      <c r="L80" s="206"/>
      <c r="M80" s="196"/>
      <c r="N80" s="196"/>
      <c r="O80" s="205"/>
      <c r="P80" s="199">
        <v>1101464</v>
      </c>
      <c r="Q80" s="199"/>
      <c r="R80" s="199"/>
      <c r="S80" s="199">
        <v>0</v>
      </c>
      <c r="T80" s="199">
        <v>0</v>
      </c>
      <c r="U80" s="165"/>
    </row>
    <row r="81" spans="1:21" ht="14.25" customHeight="1" x14ac:dyDescent="0.2">
      <c r="A81" s="201"/>
      <c r="B81" s="220" t="s">
        <v>339</v>
      </c>
      <c r="C81" s="220"/>
      <c r="D81" s="220"/>
      <c r="E81" s="220"/>
      <c r="F81" s="220"/>
      <c r="G81" s="219">
        <v>800</v>
      </c>
      <c r="H81" s="218">
        <v>8</v>
      </c>
      <c r="I81" s="218">
        <v>0</v>
      </c>
      <c r="J81" s="217">
        <v>0</v>
      </c>
      <c r="K81" s="216">
        <v>0</v>
      </c>
      <c r="L81" s="215">
        <v>3431800</v>
      </c>
      <c r="M81" s="214">
        <v>0</v>
      </c>
      <c r="N81" s="214">
        <v>0</v>
      </c>
      <c r="O81" s="213">
        <v>0</v>
      </c>
      <c r="P81" s="212">
        <f>P82</f>
        <v>5262100</v>
      </c>
      <c r="Q81" s="212">
        <f>Q82</f>
        <v>5154000</v>
      </c>
      <c r="R81" s="212">
        <f>R82</f>
        <v>5154000</v>
      </c>
      <c r="S81" s="212">
        <f>S82</f>
        <v>4899400</v>
      </c>
      <c r="T81" s="212">
        <f>T82</f>
        <v>5061500</v>
      </c>
      <c r="U81" s="165" t="s">
        <v>324</v>
      </c>
    </row>
    <row r="82" spans="1:21" ht="14.25" customHeight="1" x14ac:dyDescent="0.2">
      <c r="A82" s="201"/>
      <c r="B82" s="209"/>
      <c r="C82" s="211" t="s">
        <v>59</v>
      </c>
      <c r="D82" s="211"/>
      <c r="E82" s="211"/>
      <c r="F82" s="211"/>
      <c r="G82" s="210">
        <v>801</v>
      </c>
      <c r="H82" s="208">
        <v>8</v>
      </c>
      <c r="I82" s="208">
        <v>1</v>
      </c>
      <c r="J82" s="178">
        <v>0</v>
      </c>
      <c r="K82" s="207">
        <v>0</v>
      </c>
      <c r="L82" s="206">
        <v>3431800</v>
      </c>
      <c r="M82" s="196">
        <v>0</v>
      </c>
      <c r="N82" s="196">
        <v>0</v>
      </c>
      <c r="O82" s="205">
        <v>0</v>
      </c>
      <c r="P82" s="159">
        <f>P84</f>
        <v>5262100</v>
      </c>
      <c r="Q82" s="159">
        <f>Q84</f>
        <v>5154000</v>
      </c>
      <c r="R82" s="159">
        <f>R84</f>
        <v>5154000</v>
      </c>
      <c r="S82" s="159">
        <f>S84</f>
        <v>4899400</v>
      </c>
      <c r="T82" s="159">
        <f>T84</f>
        <v>5061500</v>
      </c>
      <c r="U82" s="165" t="s">
        <v>324</v>
      </c>
    </row>
    <row r="83" spans="1:21" ht="56.25" customHeight="1" x14ac:dyDescent="0.2">
      <c r="A83" s="201"/>
      <c r="B83" s="209"/>
      <c r="C83" s="204"/>
      <c r="D83" s="174"/>
      <c r="E83" s="174"/>
      <c r="F83" s="179" t="s">
        <v>329</v>
      </c>
      <c r="G83" s="179"/>
      <c r="H83" s="208">
        <v>8</v>
      </c>
      <c r="I83" s="208">
        <v>1</v>
      </c>
      <c r="J83" s="178">
        <v>6200000000</v>
      </c>
      <c r="K83" s="207">
        <v>0</v>
      </c>
      <c r="L83" s="206"/>
      <c r="M83" s="196"/>
      <c r="N83" s="196"/>
      <c r="O83" s="205"/>
      <c r="P83" s="159">
        <f>P84</f>
        <v>5262100</v>
      </c>
      <c r="Q83" s="159">
        <f>Q84</f>
        <v>5154000</v>
      </c>
      <c r="R83" s="159">
        <f>R84</f>
        <v>5154000</v>
      </c>
      <c r="S83" s="159">
        <f>S84</f>
        <v>4899400</v>
      </c>
      <c r="T83" s="159">
        <f>T84</f>
        <v>5061500</v>
      </c>
      <c r="U83" s="165"/>
    </row>
    <row r="84" spans="1:21" ht="29.25" customHeight="1" x14ac:dyDescent="0.2">
      <c r="A84" s="201"/>
      <c r="B84" s="203"/>
      <c r="C84" s="204"/>
      <c r="D84" s="202" t="s">
        <v>338</v>
      </c>
      <c r="E84" s="202"/>
      <c r="F84" s="202"/>
      <c r="G84" s="171">
        <v>801</v>
      </c>
      <c r="H84" s="170">
        <v>8</v>
      </c>
      <c r="I84" s="170">
        <v>1</v>
      </c>
      <c r="J84" s="169">
        <v>6270000000</v>
      </c>
      <c r="K84" s="197">
        <v>0</v>
      </c>
      <c r="L84" s="196">
        <v>606000</v>
      </c>
      <c r="M84" s="196">
        <v>0</v>
      </c>
      <c r="N84" s="196">
        <v>0</v>
      </c>
      <c r="O84" s="196">
        <v>0</v>
      </c>
      <c r="P84" s="199">
        <f>P85+P88</f>
        <v>5262100</v>
      </c>
      <c r="Q84" s="199">
        <f>Q85+Q88</f>
        <v>5154000</v>
      </c>
      <c r="R84" s="199">
        <f>R85+R88</f>
        <v>5154000</v>
      </c>
      <c r="S84" s="199">
        <f>S85+S88+S89</f>
        <v>4899400</v>
      </c>
      <c r="T84" s="199">
        <f>T85+T88</f>
        <v>5061500</v>
      </c>
      <c r="U84" s="165" t="s">
        <v>324</v>
      </c>
    </row>
    <row r="85" spans="1:21" ht="42.75" customHeight="1" x14ac:dyDescent="0.2">
      <c r="A85" s="201"/>
      <c r="B85" s="203"/>
      <c r="C85" s="174"/>
      <c r="D85" s="173"/>
      <c r="E85" s="202" t="s">
        <v>337</v>
      </c>
      <c r="F85" s="202"/>
      <c r="G85" s="171">
        <v>801</v>
      </c>
      <c r="H85" s="170">
        <v>8</v>
      </c>
      <c r="I85" s="170">
        <v>1</v>
      </c>
      <c r="J85" s="169">
        <v>6270095220</v>
      </c>
      <c r="K85" s="197">
        <v>0</v>
      </c>
      <c r="L85" s="196">
        <v>606000</v>
      </c>
      <c r="M85" s="196">
        <v>0</v>
      </c>
      <c r="N85" s="196">
        <v>0</v>
      </c>
      <c r="O85" s="196">
        <v>0</v>
      </c>
      <c r="P85" s="199">
        <f>P86</f>
        <v>700000</v>
      </c>
      <c r="Q85" s="199">
        <f>Q86</f>
        <v>900000</v>
      </c>
      <c r="R85" s="199">
        <f>R86</f>
        <v>900000</v>
      </c>
      <c r="S85" s="199">
        <f>S86</f>
        <v>337300</v>
      </c>
      <c r="T85" s="199">
        <f>T86</f>
        <v>499400</v>
      </c>
      <c r="U85" s="165" t="s">
        <v>324</v>
      </c>
    </row>
    <row r="86" spans="1:21" ht="29.25" customHeight="1" x14ac:dyDescent="0.2">
      <c r="A86" s="201"/>
      <c r="B86" s="200"/>
      <c r="C86" s="198"/>
      <c r="D86" s="173"/>
      <c r="E86" s="173"/>
      <c r="F86" s="173" t="s">
        <v>326</v>
      </c>
      <c r="G86" s="171"/>
      <c r="H86" s="170">
        <v>8</v>
      </c>
      <c r="I86" s="170">
        <v>1</v>
      </c>
      <c r="J86" s="169">
        <v>6270095220</v>
      </c>
      <c r="K86" s="197" t="s">
        <v>336</v>
      </c>
      <c r="L86" s="196">
        <v>606000</v>
      </c>
      <c r="M86" s="196">
        <v>0</v>
      </c>
      <c r="N86" s="196">
        <v>0</v>
      </c>
      <c r="O86" s="196">
        <v>0</v>
      </c>
      <c r="P86" s="199">
        <v>700000</v>
      </c>
      <c r="Q86" s="199">
        <v>900000</v>
      </c>
      <c r="R86" s="199">
        <v>900000</v>
      </c>
      <c r="S86" s="199">
        <v>337300</v>
      </c>
      <c r="T86" s="199">
        <v>499400</v>
      </c>
      <c r="U86" s="165"/>
    </row>
    <row r="87" spans="1:21" ht="41.45" customHeight="1" x14ac:dyDescent="0.2">
      <c r="A87" s="175"/>
      <c r="B87" s="174"/>
      <c r="C87" s="198"/>
      <c r="D87" s="173"/>
      <c r="E87" s="173"/>
      <c r="F87" s="173" t="s">
        <v>335</v>
      </c>
      <c r="G87" s="171"/>
      <c r="H87" s="170">
        <v>8</v>
      </c>
      <c r="I87" s="170">
        <v>1</v>
      </c>
      <c r="J87" s="169">
        <v>6270075080</v>
      </c>
      <c r="K87" s="197">
        <v>0</v>
      </c>
      <c r="L87" s="196"/>
      <c r="M87" s="196"/>
      <c r="N87" s="196"/>
      <c r="O87" s="196"/>
      <c r="P87" s="166">
        <f>P88</f>
        <v>4562100</v>
      </c>
      <c r="Q87" s="166">
        <f>Q88</f>
        <v>4254000</v>
      </c>
      <c r="R87" s="166">
        <f>R88</f>
        <v>4254000</v>
      </c>
      <c r="S87" s="166">
        <f>S88</f>
        <v>4562100</v>
      </c>
      <c r="T87" s="166">
        <f>T88</f>
        <v>4562100</v>
      </c>
      <c r="U87" s="165"/>
    </row>
    <row r="88" spans="1:21" ht="17.45" customHeight="1" x14ac:dyDescent="0.2">
      <c r="A88" s="175"/>
      <c r="B88" s="174"/>
      <c r="C88" s="174"/>
      <c r="D88" s="173"/>
      <c r="E88" s="173"/>
      <c r="F88" s="176" t="s">
        <v>334</v>
      </c>
      <c r="G88" s="171">
        <v>801</v>
      </c>
      <c r="H88" s="170">
        <v>8</v>
      </c>
      <c r="I88" s="170">
        <v>1</v>
      </c>
      <c r="J88" s="169">
        <v>6270075080</v>
      </c>
      <c r="K88" s="167">
        <v>540</v>
      </c>
      <c r="L88" s="167"/>
      <c r="M88" s="167"/>
      <c r="N88" s="167"/>
      <c r="O88" s="167"/>
      <c r="P88" s="166">
        <v>4562100</v>
      </c>
      <c r="Q88" s="166">
        <v>4254000</v>
      </c>
      <c r="R88" s="166">
        <v>4254000</v>
      </c>
      <c r="S88" s="166">
        <v>4562100</v>
      </c>
      <c r="T88" s="166">
        <v>4562100</v>
      </c>
      <c r="U88" s="165" t="s">
        <v>324</v>
      </c>
    </row>
    <row r="89" spans="1:21" ht="17.45" customHeight="1" x14ac:dyDescent="0.2">
      <c r="A89" s="175"/>
      <c r="B89" s="174"/>
      <c r="C89" s="174"/>
      <c r="D89" s="173"/>
      <c r="E89" s="173"/>
      <c r="F89" s="176" t="s">
        <v>333</v>
      </c>
      <c r="G89" s="171"/>
      <c r="H89" s="170">
        <v>8</v>
      </c>
      <c r="I89" s="170">
        <v>1</v>
      </c>
      <c r="J89" s="195" t="s">
        <v>332</v>
      </c>
      <c r="K89" s="168">
        <v>0</v>
      </c>
      <c r="L89" s="167"/>
      <c r="M89" s="167"/>
      <c r="N89" s="167"/>
      <c r="O89" s="167"/>
      <c r="P89" s="166">
        <v>0</v>
      </c>
      <c r="Q89" s="166"/>
      <c r="R89" s="166"/>
      <c r="S89" s="166">
        <v>0</v>
      </c>
      <c r="T89" s="166">
        <v>0</v>
      </c>
      <c r="U89" s="165"/>
    </row>
    <row r="90" spans="1:21" ht="25.15" customHeight="1" x14ac:dyDescent="0.2">
      <c r="A90" s="175"/>
      <c r="B90" s="174"/>
      <c r="C90" s="174"/>
      <c r="D90" s="173"/>
      <c r="E90" s="173"/>
      <c r="F90" s="173" t="s">
        <v>326</v>
      </c>
      <c r="G90" s="171"/>
      <c r="H90" s="170">
        <v>8</v>
      </c>
      <c r="I90" s="170">
        <v>1</v>
      </c>
      <c r="J90" s="195" t="s">
        <v>332</v>
      </c>
      <c r="K90" s="167">
        <v>240</v>
      </c>
      <c r="L90" s="167"/>
      <c r="M90" s="167"/>
      <c r="N90" s="167"/>
      <c r="O90" s="167"/>
      <c r="P90" s="166">
        <v>0</v>
      </c>
      <c r="Q90" s="166"/>
      <c r="R90" s="166"/>
      <c r="S90" s="166">
        <v>0</v>
      </c>
      <c r="T90" s="166">
        <v>0</v>
      </c>
      <c r="U90" s="165"/>
    </row>
    <row r="91" spans="1:21" ht="17.25" customHeight="1" x14ac:dyDescent="0.2">
      <c r="A91" s="175"/>
      <c r="B91" s="194" t="s">
        <v>331</v>
      </c>
      <c r="C91" s="193"/>
      <c r="D91" s="193"/>
      <c r="E91" s="193"/>
      <c r="F91" s="192"/>
      <c r="G91" s="191"/>
      <c r="H91" s="190">
        <v>11</v>
      </c>
      <c r="I91" s="190">
        <v>0</v>
      </c>
      <c r="J91" s="189">
        <v>0</v>
      </c>
      <c r="K91" s="188">
        <v>0</v>
      </c>
      <c r="L91" s="187"/>
      <c r="M91" s="187"/>
      <c r="N91" s="187"/>
      <c r="O91" s="187"/>
      <c r="P91" s="186">
        <f>P92</f>
        <v>30000</v>
      </c>
      <c r="Q91" s="186">
        <f>Q92</f>
        <v>60000</v>
      </c>
      <c r="R91" s="186">
        <f>R92</f>
        <v>60000</v>
      </c>
      <c r="S91" s="186">
        <f>S92</f>
        <v>30000</v>
      </c>
      <c r="T91" s="186">
        <f>T92</f>
        <v>30000</v>
      </c>
      <c r="U91" s="165"/>
    </row>
    <row r="92" spans="1:21" ht="18" customHeight="1" x14ac:dyDescent="0.2">
      <c r="A92" s="175"/>
      <c r="B92" s="174"/>
      <c r="C92" s="185" t="s">
        <v>330</v>
      </c>
      <c r="D92" s="184"/>
      <c r="E92" s="184"/>
      <c r="F92" s="183"/>
      <c r="G92" s="171"/>
      <c r="H92" s="170">
        <v>11</v>
      </c>
      <c r="I92" s="170">
        <v>1</v>
      </c>
      <c r="J92" s="182">
        <v>0</v>
      </c>
      <c r="K92" s="168">
        <v>0</v>
      </c>
      <c r="L92" s="177"/>
      <c r="M92" s="177"/>
      <c r="N92" s="177"/>
      <c r="O92" s="177"/>
      <c r="P92" s="166">
        <f>P94</f>
        <v>30000</v>
      </c>
      <c r="Q92" s="166">
        <f>Q94</f>
        <v>60000</v>
      </c>
      <c r="R92" s="166">
        <f>R94</f>
        <v>60000</v>
      </c>
      <c r="S92" s="166">
        <f>S94</f>
        <v>30000</v>
      </c>
      <c r="T92" s="166">
        <f>T94</f>
        <v>30000</v>
      </c>
      <c r="U92" s="165"/>
    </row>
    <row r="93" spans="1:21" ht="50.25" customHeight="1" x14ac:dyDescent="0.2">
      <c r="A93" s="175"/>
      <c r="B93" s="174"/>
      <c r="C93" s="181"/>
      <c r="D93" s="180"/>
      <c r="E93" s="180"/>
      <c r="F93" s="179" t="s">
        <v>329</v>
      </c>
      <c r="G93" s="171"/>
      <c r="H93" s="170">
        <v>11</v>
      </c>
      <c r="I93" s="170">
        <v>1</v>
      </c>
      <c r="J93" s="178">
        <v>6200000000</v>
      </c>
      <c r="K93" s="168">
        <v>0</v>
      </c>
      <c r="L93" s="177"/>
      <c r="M93" s="177"/>
      <c r="N93" s="177"/>
      <c r="O93" s="177"/>
      <c r="P93" s="166">
        <f>P94</f>
        <v>30000</v>
      </c>
      <c r="Q93" s="166">
        <f>Q94</f>
        <v>60000</v>
      </c>
      <c r="R93" s="166">
        <f>R94</f>
        <v>60000</v>
      </c>
      <c r="S93" s="166">
        <f>S94</f>
        <v>30000</v>
      </c>
      <c r="T93" s="166">
        <f>T94</f>
        <v>30000</v>
      </c>
      <c r="U93" s="165"/>
    </row>
    <row r="94" spans="1:21" ht="36.75" customHeight="1" x14ac:dyDescent="0.2">
      <c r="A94" s="175"/>
      <c r="B94" s="174"/>
      <c r="C94" s="174"/>
      <c r="D94" s="173"/>
      <c r="E94" s="173"/>
      <c r="F94" s="176" t="s">
        <v>328</v>
      </c>
      <c r="G94" s="171"/>
      <c r="H94" s="170">
        <v>11</v>
      </c>
      <c r="I94" s="170">
        <v>1</v>
      </c>
      <c r="J94" s="169">
        <v>6280000000</v>
      </c>
      <c r="K94" s="168">
        <v>0</v>
      </c>
      <c r="L94" s="167"/>
      <c r="M94" s="167"/>
      <c r="N94" s="167"/>
      <c r="O94" s="167"/>
      <c r="P94" s="166">
        <f>P96</f>
        <v>30000</v>
      </c>
      <c r="Q94" s="166">
        <f>Q96</f>
        <v>60000</v>
      </c>
      <c r="R94" s="166">
        <f>R96</f>
        <v>60000</v>
      </c>
      <c r="S94" s="166">
        <f>S96</f>
        <v>30000</v>
      </c>
      <c r="T94" s="166">
        <f>T96</f>
        <v>30000</v>
      </c>
      <c r="U94" s="165"/>
    </row>
    <row r="95" spans="1:21" ht="41.25" customHeight="1" x14ac:dyDescent="0.2">
      <c r="A95" s="175"/>
      <c r="B95" s="174"/>
      <c r="C95" s="174"/>
      <c r="D95" s="173"/>
      <c r="E95" s="173"/>
      <c r="F95" s="176" t="s">
        <v>327</v>
      </c>
      <c r="G95" s="171"/>
      <c r="H95" s="170">
        <v>11</v>
      </c>
      <c r="I95" s="170">
        <v>1</v>
      </c>
      <c r="J95" s="169">
        <v>6280095240</v>
      </c>
      <c r="K95" s="168">
        <v>0</v>
      </c>
      <c r="L95" s="167"/>
      <c r="M95" s="167"/>
      <c r="N95" s="167"/>
      <c r="O95" s="167"/>
      <c r="P95" s="166">
        <f>P96</f>
        <v>30000</v>
      </c>
      <c r="Q95" s="166"/>
      <c r="R95" s="166"/>
      <c r="S95" s="166">
        <f>S96</f>
        <v>30000</v>
      </c>
      <c r="T95" s="166">
        <f>T96</f>
        <v>30000</v>
      </c>
      <c r="U95" s="165"/>
    </row>
    <row r="96" spans="1:21" ht="32.25" customHeight="1" x14ac:dyDescent="0.2">
      <c r="A96" s="175"/>
      <c r="B96" s="174"/>
      <c r="C96" s="174"/>
      <c r="D96" s="173"/>
      <c r="E96" s="173"/>
      <c r="F96" s="172" t="s">
        <v>326</v>
      </c>
      <c r="G96" s="171"/>
      <c r="H96" s="170">
        <v>11</v>
      </c>
      <c r="I96" s="170">
        <v>1</v>
      </c>
      <c r="J96" s="169">
        <v>6280095240</v>
      </c>
      <c r="K96" s="168">
        <v>240</v>
      </c>
      <c r="L96" s="167"/>
      <c r="M96" s="167"/>
      <c r="N96" s="167"/>
      <c r="O96" s="167"/>
      <c r="P96" s="166">
        <v>30000</v>
      </c>
      <c r="Q96" s="166">
        <v>60000</v>
      </c>
      <c r="R96" s="166">
        <v>60000</v>
      </c>
      <c r="S96" s="166">
        <v>30000</v>
      </c>
      <c r="T96" s="166">
        <v>30000</v>
      </c>
      <c r="U96" s="165"/>
    </row>
    <row r="97" spans="1:21" ht="15" customHeight="1" x14ac:dyDescent="0.2">
      <c r="A97" s="147"/>
      <c r="B97" s="164" t="s">
        <v>325</v>
      </c>
      <c r="C97" s="164"/>
      <c r="D97" s="164"/>
      <c r="E97" s="164"/>
      <c r="F97" s="164"/>
      <c r="G97" s="163">
        <v>0</v>
      </c>
      <c r="H97" s="163"/>
      <c r="I97" s="163"/>
      <c r="J97" s="162"/>
      <c r="K97" s="161"/>
      <c r="L97" s="160">
        <v>10851700</v>
      </c>
      <c r="M97" s="160">
        <v>0</v>
      </c>
      <c r="N97" s="160">
        <v>0</v>
      </c>
      <c r="O97" s="160">
        <v>0</v>
      </c>
      <c r="P97" s="159">
        <f>P7+P30+P37+P53+P66+P81+P91</f>
        <v>13689164</v>
      </c>
      <c r="Q97" s="159" t="e">
        <f>Q7+Q30+Q37+Q53+Q66+Q81+Q91</f>
        <v>#REF!</v>
      </c>
      <c r="R97" s="159" t="e">
        <f>R7+R30+R37+R53+R66+R81+R91</f>
        <v>#REF!</v>
      </c>
      <c r="S97" s="159">
        <f>S7+S30+S37+S53+S66+S81+S91</f>
        <v>12240600</v>
      </c>
      <c r="T97" s="159">
        <f>T7+T30+T37+T53+T66+T81+T91</f>
        <v>12371800</v>
      </c>
      <c r="U97" s="158" t="s">
        <v>324</v>
      </c>
    </row>
    <row r="98" spans="1:21" ht="11.25" customHeight="1" x14ac:dyDescent="0.2">
      <c r="A98" s="147"/>
      <c r="B98" s="157"/>
      <c r="C98" s="157"/>
      <c r="D98" s="157"/>
      <c r="E98" s="157"/>
      <c r="F98" s="157"/>
      <c r="G98" s="153"/>
      <c r="H98" s="153"/>
      <c r="I98" s="153"/>
      <c r="J98" s="156"/>
      <c r="K98" s="156"/>
      <c r="L98" s="154"/>
      <c r="M98" s="154"/>
      <c r="N98" s="154"/>
      <c r="O98" s="154"/>
      <c r="P98" s="155"/>
      <c r="Q98" s="154"/>
      <c r="R98" s="154"/>
      <c r="S98" s="154"/>
      <c r="T98" s="154"/>
      <c r="U98" s="153"/>
    </row>
    <row r="99" spans="1:21" ht="12.75" customHeight="1" x14ac:dyDescent="0.2">
      <c r="A99" s="147"/>
      <c r="B99" s="147"/>
      <c r="C99" s="147"/>
      <c r="D99" s="147"/>
      <c r="E99" s="147"/>
      <c r="F99" s="147"/>
      <c r="G99" s="142"/>
      <c r="H99" s="142"/>
      <c r="I99" s="142"/>
      <c r="J99" s="146"/>
      <c r="K99" s="145"/>
      <c r="L99" s="142"/>
      <c r="M99" s="142"/>
      <c r="N99" s="142"/>
      <c r="O99" s="142"/>
      <c r="P99" s="143"/>
      <c r="Q99" s="142"/>
      <c r="R99" s="142"/>
      <c r="S99" s="142"/>
      <c r="T99" s="142"/>
      <c r="U99" s="142"/>
    </row>
    <row r="100" spans="1:21" ht="12.75" customHeight="1" x14ac:dyDescent="0.2">
      <c r="A100" s="147"/>
      <c r="B100" s="147"/>
      <c r="C100" s="147"/>
      <c r="D100" s="147"/>
      <c r="E100" s="147"/>
      <c r="F100" s="147"/>
      <c r="G100" s="142"/>
      <c r="H100" s="142"/>
      <c r="I100" s="148"/>
      <c r="J100" s="150"/>
      <c r="K100" s="152"/>
      <c r="L100" s="151"/>
      <c r="M100" s="151"/>
      <c r="N100" s="142"/>
      <c r="O100" s="142"/>
      <c r="P100" s="143"/>
      <c r="Q100" s="142"/>
      <c r="R100" s="142"/>
      <c r="S100" s="142"/>
      <c r="T100" s="142"/>
      <c r="U100" s="142"/>
    </row>
    <row r="101" spans="1:21" ht="12.75" customHeight="1" x14ac:dyDescent="0.2">
      <c r="A101" s="147"/>
      <c r="B101" s="147"/>
      <c r="C101" s="147"/>
      <c r="D101" s="147"/>
      <c r="E101" s="147"/>
      <c r="F101" s="147"/>
      <c r="G101" s="142"/>
      <c r="H101" s="142"/>
      <c r="I101" s="148"/>
      <c r="J101" s="150"/>
      <c r="K101" s="145"/>
      <c r="L101" s="149"/>
      <c r="M101" s="149"/>
      <c r="N101" s="149"/>
      <c r="O101" s="142"/>
      <c r="P101" s="143"/>
      <c r="Q101" s="142"/>
      <c r="R101" s="142"/>
      <c r="S101" s="142"/>
      <c r="T101" s="142"/>
      <c r="U101" s="142"/>
    </row>
    <row r="102" spans="1:21" ht="12.75" customHeight="1" x14ac:dyDescent="0.2">
      <c r="A102" s="147"/>
      <c r="B102" s="147"/>
      <c r="C102" s="147"/>
      <c r="D102" s="147"/>
      <c r="E102" s="147"/>
      <c r="F102" s="147"/>
      <c r="G102" s="142"/>
      <c r="H102" s="142"/>
      <c r="I102" s="148"/>
      <c r="J102" s="150"/>
      <c r="K102" s="145"/>
      <c r="L102" s="142"/>
      <c r="M102" s="142"/>
      <c r="N102" s="142"/>
      <c r="O102" s="142"/>
      <c r="P102" s="143"/>
      <c r="Q102" s="142"/>
      <c r="R102" s="142"/>
      <c r="S102" s="142"/>
      <c r="T102" s="142"/>
      <c r="U102" s="142"/>
    </row>
    <row r="103" spans="1:21" ht="12.75" customHeight="1" x14ac:dyDescent="0.2">
      <c r="A103" s="147"/>
      <c r="B103" s="147"/>
      <c r="C103" s="147"/>
      <c r="D103" s="147"/>
      <c r="E103" s="147"/>
      <c r="F103" s="147"/>
      <c r="G103" s="142"/>
      <c r="H103" s="142"/>
      <c r="I103" s="148"/>
      <c r="J103" s="150"/>
      <c r="K103" s="145"/>
      <c r="L103" s="149"/>
      <c r="M103" s="149"/>
      <c r="N103" s="149"/>
      <c r="O103" s="142"/>
      <c r="P103" s="143"/>
      <c r="Q103" s="142"/>
      <c r="R103" s="142"/>
      <c r="S103" s="142"/>
      <c r="T103" s="142"/>
      <c r="U103" s="142"/>
    </row>
    <row r="104" spans="1:21" ht="12.75" customHeight="1" x14ac:dyDescent="0.2">
      <c r="A104" s="147"/>
      <c r="B104" s="147"/>
      <c r="C104" s="147"/>
      <c r="D104" s="147"/>
      <c r="E104" s="147"/>
      <c r="F104" s="147"/>
      <c r="G104" s="142"/>
      <c r="H104" s="142"/>
      <c r="I104" s="142"/>
      <c r="J104" s="146"/>
      <c r="K104" s="145"/>
      <c r="L104" s="142"/>
      <c r="M104" s="142"/>
      <c r="N104" s="142"/>
      <c r="O104" s="142"/>
      <c r="P104" s="143"/>
      <c r="Q104" s="142"/>
      <c r="R104" s="142"/>
      <c r="S104" s="142"/>
      <c r="T104" s="142"/>
      <c r="U104" s="142"/>
    </row>
    <row r="105" spans="1:21" ht="12.75" customHeight="1" x14ac:dyDescent="0.2">
      <c r="A105" s="147"/>
      <c r="B105" s="147"/>
      <c r="C105" s="147"/>
      <c r="D105" s="147"/>
      <c r="E105" s="147"/>
      <c r="F105" s="147"/>
      <c r="G105" s="142"/>
      <c r="H105" s="142"/>
      <c r="I105" s="142"/>
      <c r="J105" s="146"/>
      <c r="K105" s="145"/>
      <c r="L105" s="142"/>
      <c r="M105" s="148"/>
      <c r="N105" s="142"/>
      <c r="O105" s="142"/>
      <c r="P105" s="143"/>
      <c r="Q105" s="142"/>
      <c r="R105" s="142"/>
      <c r="S105" s="142"/>
      <c r="T105" s="142"/>
      <c r="U105" s="142"/>
    </row>
    <row r="106" spans="1:21" ht="12.75" customHeight="1" x14ac:dyDescent="0.2">
      <c r="A106" s="147"/>
      <c r="B106" s="147"/>
      <c r="C106" s="147"/>
      <c r="D106" s="147"/>
      <c r="E106" s="147"/>
      <c r="F106" s="147"/>
      <c r="G106" s="142"/>
      <c r="H106" s="142"/>
      <c r="I106" s="142"/>
      <c r="J106" s="146"/>
      <c r="K106" s="145"/>
      <c r="L106" s="142"/>
      <c r="M106" s="142"/>
      <c r="N106" s="144"/>
      <c r="O106" s="142"/>
      <c r="P106" s="143"/>
      <c r="Q106" s="142"/>
      <c r="R106" s="142"/>
      <c r="S106" s="142"/>
      <c r="T106" s="142"/>
      <c r="U106" s="142"/>
    </row>
  </sheetData>
  <mergeCells count="57">
    <mergeCell ref="C8:F8"/>
    <mergeCell ref="E11:F11"/>
    <mergeCell ref="B30:F30"/>
    <mergeCell ref="E46:F46"/>
    <mergeCell ref="C13:F13"/>
    <mergeCell ref="C21:F21"/>
    <mergeCell ref="B22:F22"/>
    <mergeCell ref="D23:F23"/>
    <mergeCell ref="B9:F9"/>
    <mergeCell ref="B14:F14"/>
    <mergeCell ref="D26:G26"/>
    <mergeCell ref="D28:G28"/>
    <mergeCell ref="D29:G29"/>
    <mergeCell ref="E27:F27"/>
    <mergeCell ref="I1:K1"/>
    <mergeCell ref="S4:T4"/>
    <mergeCell ref="I3:T3"/>
    <mergeCell ref="A5:T5"/>
    <mergeCell ref="B6:F6"/>
    <mergeCell ref="B7:F7"/>
    <mergeCell ref="E34:F34"/>
    <mergeCell ref="E41:F41"/>
    <mergeCell ref="D40:F40"/>
    <mergeCell ref="D33:F33"/>
    <mergeCell ref="B37:F37"/>
    <mergeCell ref="C31:F31"/>
    <mergeCell ref="C38:F38"/>
    <mergeCell ref="D68:F68"/>
    <mergeCell ref="C62:F62"/>
    <mergeCell ref="C61:F61"/>
    <mergeCell ref="D63:F63"/>
    <mergeCell ref="D64:F64"/>
    <mergeCell ref="D10:F10"/>
    <mergeCell ref="D15:F15"/>
    <mergeCell ref="D45:F45"/>
    <mergeCell ref="E16:F16"/>
    <mergeCell ref="C43:F43"/>
    <mergeCell ref="E74:F74"/>
    <mergeCell ref="C55:F55"/>
    <mergeCell ref="D72:F72"/>
    <mergeCell ref="C48:F48"/>
    <mergeCell ref="E57:F57"/>
    <mergeCell ref="D56:F56"/>
    <mergeCell ref="C54:F54"/>
    <mergeCell ref="B53:F53"/>
    <mergeCell ref="C67:F67"/>
    <mergeCell ref="B66:F66"/>
    <mergeCell ref="B97:F97"/>
    <mergeCell ref="C71:F71"/>
    <mergeCell ref="E69:F69"/>
    <mergeCell ref="B91:F91"/>
    <mergeCell ref="C92:F92"/>
    <mergeCell ref="E85:F85"/>
    <mergeCell ref="D73:F73"/>
    <mergeCell ref="D84:F84"/>
    <mergeCell ref="B81:F81"/>
    <mergeCell ref="C82:F82"/>
  </mergeCells>
  <pageMargins left="0.39370078740157483" right="0.19685039370078741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workbookViewId="0">
      <selection activeCell="J15" sqref="J15"/>
    </sheetView>
  </sheetViews>
  <sheetFormatPr defaultRowHeight="15" x14ac:dyDescent="0.25"/>
  <cols>
    <col min="1" max="1" width="0.5703125" style="311" customWidth="1"/>
    <col min="2" max="2" width="0.7109375" style="311" customWidth="1"/>
    <col min="3" max="3" width="1.42578125" style="311" customWidth="1"/>
    <col min="4" max="4" width="0.7109375" style="311" customWidth="1"/>
    <col min="5" max="5" width="0.85546875" style="311" customWidth="1"/>
    <col min="6" max="8" width="9.140625" style="311"/>
    <col min="9" max="9" width="13.42578125" style="311" customWidth="1"/>
    <col min="10" max="10" width="6.7109375" style="311" customWidth="1"/>
    <col min="11" max="12" width="6.5703125" style="311" customWidth="1"/>
    <col min="13" max="13" width="13" style="312" customWidth="1"/>
    <col min="14" max="14" width="7.5703125" style="311" customWidth="1"/>
    <col min="15" max="15" width="15.140625" style="311" customWidth="1"/>
    <col min="16" max="16" width="14.42578125" style="311" customWidth="1"/>
    <col min="17" max="17" width="14.5703125" style="311" customWidth="1"/>
    <col min="18" max="16384" width="9.140625" style="311"/>
  </cols>
  <sheetData>
    <row r="1" spans="1:17" ht="18.75" x14ac:dyDescent="0.3">
      <c r="A1" s="496"/>
      <c r="B1" s="496"/>
      <c r="C1" s="496"/>
      <c r="D1" s="496"/>
      <c r="E1" s="496"/>
      <c r="F1" s="496"/>
      <c r="G1" s="496"/>
      <c r="H1" s="496"/>
      <c r="I1" s="486"/>
      <c r="J1" s="495"/>
      <c r="K1" s="495"/>
      <c r="L1" s="495"/>
      <c r="M1" s="494" t="s">
        <v>411</v>
      </c>
      <c r="N1" s="493"/>
      <c r="O1" s="492"/>
      <c r="P1" s="492"/>
    </row>
    <row r="2" spans="1:17" ht="17.25" customHeight="1" x14ac:dyDescent="0.3">
      <c r="A2" s="486"/>
      <c r="B2" s="486"/>
      <c r="C2" s="486"/>
      <c r="D2" s="486"/>
      <c r="E2" s="486"/>
      <c r="F2" s="486"/>
      <c r="G2" s="486"/>
      <c r="H2" s="486"/>
      <c r="I2" s="486"/>
      <c r="J2" s="491"/>
      <c r="K2" s="491"/>
      <c r="L2" s="491"/>
      <c r="M2" s="494" t="s">
        <v>239</v>
      </c>
      <c r="N2" s="493"/>
      <c r="O2" s="492"/>
      <c r="P2" s="492"/>
    </row>
    <row r="3" spans="1:17" ht="18.75" x14ac:dyDescent="0.3">
      <c r="A3" s="486"/>
      <c r="B3" s="486"/>
      <c r="C3" s="486"/>
      <c r="D3" s="486"/>
      <c r="E3" s="486"/>
      <c r="F3" s="486"/>
      <c r="G3" s="486"/>
      <c r="H3" s="486"/>
      <c r="I3" s="486"/>
      <c r="J3" s="491"/>
      <c r="K3" s="491"/>
      <c r="L3" s="491"/>
      <c r="M3" s="490" t="s">
        <v>410</v>
      </c>
      <c r="N3" s="490"/>
      <c r="O3" s="489"/>
      <c r="P3" s="489"/>
      <c r="Q3" s="488"/>
    </row>
    <row r="4" spans="1:17" ht="18.75" customHeight="1" x14ac:dyDescent="0.25">
      <c r="A4" s="487" t="s">
        <v>409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</row>
    <row r="5" spans="1:17" ht="19.149999999999999" customHeight="1" x14ac:dyDescent="0.25">
      <c r="A5" s="487"/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</row>
    <row r="6" spans="1:17" ht="18.75" x14ac:dyDescent="0.25">
      <c r="A6" s="486" t="s">
        <v>324</v>
      </c>
      <c r="B6" s="486"/>
      <c r="C6" s="486"/>
      <c r="D6" s="486"/>
      <c r="E6" s="486"/>
      <c r="F6" s="486"/>
      <c r="G6" s="486"/>
      <c r="H6" s="486"/>
      <c r="I6" s="486"/>
      <c r="J6" s="485"/>
      <c r="K6" s="485"/>
      <c r="L6" s="485"/>
      <c r="M6" s="484"/>
      <c r="N6" s="484"/>
      <c r="O6" s="483"/>
      <c r="P6" s="483"/>
    </row>
    <row r="7" spans="1:17" ht="15.75" thickBot="1" x14ac:dyDescent="0.3">
      <c r="A7" s="482"/>
      <c r="B7" s="482"/>
      <c r="C7" s="482"/>
      <c r="D7" s="482"/>
      <c r="E7" s="482"/>
      <c r="F7" s="482"/>
      <c r="G7" s="482"/>
      <c r="H7" s="482"/>
      <c r="I7" s="482"/>
      <c r="J7" s="481"/>
      <c r="K7" s="481"/>
      <c r="L7" s="481"/>
      <c r="M7" s="480"/>
      <c r="N7" s="480"/>
      <c r="O7" s="479"/>
      <c r="P7" s="479"/>
      <c r="Q7" s="478"/>
    </row>
    <row r="8" spans="1:17" ht="29.25" customHeight="1" x14ac:dyDescent="0.25">
      <c r="A8" s="477" t="s">
        <v>244</v>
      </c>
      <c r="B8" s="476"/>
      <c r="C8" s="476"/>
      <c r="D8" s="476"/>
      <c r="E8" s="476"/>
      <c r="F8" s="476"/>
      <c r="G8" s="476"/>
      <c r="H8" s="476"/>
      <c r="I8" s="476"/>
      <c r="J8" s="475" t="s">
        <v>243</v>
      </c>
      <c r="K8" s="475" t="s">
        <v>390</v>
      </c>
      <c r="L8" s="475" t="s">
        <v>389</v>
      </c>
      <c r="M8" s="474" t="s">
        <v>388</v>
      </c>
      <c r="N8" s="474" t="s">
        <v>387</v>
      </c>
      <c r="O8" s="473">
        <v>2021</v>
      </c>
      <c r="P8" s="473">
        <v>2022</v>
      </c>
      <c r="Q8" s="472">
        <v>2023</v>
      </c>
    </row>
    <row r="9" spans="1:17" ht="19.149999999999999" customHeight="1" thickBot="1" x14ac:dyDescent="0.3">
      <c r="A9" s="471" t="s">
        <v>408</v>
      </c>
      <c r="B9" s="453"/>
      <c r="C9" s="453"/>
      <c r="D9" s="453"/>
      <c r="E9" s="453"/>
      <c r="F9" s="453"/>
      <c r="G9" s="453"/>
      <c r="H9" s="453"/>
      <c r="I9" s="452"/>
      <c r="J9" s="470">
        <v>232</v>
      </c>
      <c r="K9" s="469">
        <v>0</v>
      </c>
      <c r="L9" s="469">
        <v>0</v>
      </c>
      <c r="M9" s="468">
        <v>0</v>
      </c>
      <c r="N9" s="467">
        <v>0</v>
      </c>
      <c r="O9" s="466">
        <f>O10+O41+O51+O70+O87+O107+O119</f>
        <v>13689164</v>
      </c>
      <c r="P9" s="466">
        <f>P10+P41+P51+P70+P87+P107+P119</f>
        <v>12240600</v>
      </c>
      <c r="Q9" s="466">
        <f>Q10+Q41+Q51+Q70+Q87+Q107+Q119</f>
        <v>12371800</v>
      </c>
    </row>
    <row r="10" spans="1:17" ht="18.75" customHeight="1" x14ac:dyDescent="0.25">
      <c r="A10" s="465" t="s">
        <v>382</v>
      </c>
      <c r="B10" s="464"/>
      <c r="C10" s="464"/>
      <c r="D10" s="464"/>
      <c r="E10" s="464"/>
      <c r="F10" s="464"/>
      <c r="G10" s="464"/>
      <c r="H10" s="464"/>
      <c r="I10" s="464"/>
      <c r="J10" s="345">
        <v>232</v>
      </c>
      <c r="K10" s="344">
        <v>1</v>
      </c>
      <c r="L10" s="344">
        <v>0</v>
      </c>
      <c r="M10" s="343">
        <v>0</v>
      </c>
      <c r="N10" s="342">
        <v>0</v>
      </c>
      <c r="O10" s="341">
        <f>O11+O18+O32+O37</f>
        <v>4835500</v>
      </c>
      <c r="P10" s="341">
        <f>P11+P18+P32</f>
        <v>4830500</v>
      </c>
      <c r="Q10" s="341">
        <f>Q11+Q18+Q32</f>
        <v>4830500</v>
      </c>
    </row>
    <row r="11" spans="1:17" ht="60.75" customHeight="1" x14ac:dyDescent="0.25">
      <c r="A11" s="331"/>
      <c r="B11" s="330"/>
      <c r="C11" s="456" t="s">
        <v>224</v>
      </c>
      <c r="D11" s="456"/>
      <c r="E11" s="456"/>
      <c r="F11" s="456"/>
      <c r="G11" s="456"/>
      <c r="H11" s="456"/>
      <c r="I11" s="456"/>
      <c r="J11" s="345">
        <v>232</v>
      </c>
      <c r="K11" s="344">
        <v>1</v>
      </c>
      <c r="L11" s="344">
        <v>2</v>
      </c>
      <c r="M11" s="343">
        <v>0</v>
      </c>
      <c r="N11" s="342">
        <v>0</v>
      </c>
      <c r="O11" s="341">
        <f>O15</f>
        <v>1210000</v>
      </c>
      <c r="P11" s="341">
        <f>P15</f>
        <v>1210000</v>
      </c>
      <c r="Q11" s="398">
        <f>Q15</f>
        <v>1210000</v>
      </c>
    </row>
    <row r="12" spans="1:17" ht="109.5" customHeight="1" x14ac:dyDescent="0.25">
      <c r="A12" s="331"/>
      <c r="B12" s="330"/>
      <c r="C12" s="329"/>
      <c r="D12" s="340" t="s">
        <v>329</v>
      </c>
      <c r="E12" s="339"/>
      <c r="F12" s="339"/>
      <c r="G12" s="339"/>
      <c r="H12" s="339"/>
      <c r="I12" s="338"/>
      <c r="J12" s="345">
        <v>232</v>
      </c>
      <c r="K12" s="344">
        <v>1</v>
      </c>
      <c r="L12" s="344">
        <v>2</v>
      </c>
      <c r="M12" s="335">
        <v>6200000000</v>
      </c>
      <c r="N12" s="342">
        <v>0</v>
      </c>
      <c r="O12" s="341">
        <f>O13</f>
        <v>1210000</v>
      </c>
      <c r="P12" s="341">
        <f>P13</f>
        <v>1210000</v>
      </c>
      <c r="Q12" s="341">
        <f>Q13</f>
        <v>1210000</v>
      </c>
    </row>
    <row r="13" spans="1:17" ht="60" customHeight="1" x14ac:dyDescent="0.25">
      <c r="A13" s="331"/>
      <c r="B13" s="330"/>
      <c r="C13" s="329"/>
      <c r="D13" s="463" t="s">
        <v>376</v>
      </c>
      <c r="E13" s="462"/>
      <c r="F13" s="462"/>
      <c r="G13" s="462"/>
      <c r="H13" s="462"/>
      <c r="I13" s="461"/>
      <c r="J13" s="326">
        <v>232</v>
      </c>
      <c r="K13" s="325">
        <v>1</v>
      </c>
      <c r="L13" s="325">
        <v>2</v>
      </c>
      <c r="M13" s="324">
        <v>6210000000</v>
      </c>
      <c r="N13" s="323">
        <v>0</v>
      </c>
      <c r="O13" s="322">
        <f>O14</f>
        <v>1210000</v>
      </c>
      <c r="P13" s="322">
        <f>P14</f>
        <v>1210000</v>
      </c>
      <c r="Q13" s="322">
        <f>Q14</f>
        <v>1210000</v>
      </c>
    </row>
    <row r="14" spans="1:17" x14ac:dyDescent="0.25">
      <c r="A14" s="331"/>
      <c r="B14" s="330"/>
      <c r="C14" s="329"/>
      <c r="D14" s="458"/>
      <c r="E14" s="460" t="s">
        <v>381</v>
      </c>
      <c r="F14" s="460"/>
      <c r="G14" s="460"/>
      <c r="H14" s="460"/>
      <c r="I14" s="460"/>
      <c r="J14" s="326">
        <v>232</v>
      </c>
      <c r="K14" s="325">
        <v>1</v>
      </c>
      <c r="L14" s="325">
        <v>2</v>
      </c>
      <c r="M14" s="324">
        <v>6210010010</v>
      </c>
      <c r="N14" s="323">
        <v>0</v>
      </c>
      <c r="O14" s="322">
        <f>O15</f>
        <v>1210000</v>
      </c>
      <c r="P14" s="322">
        <f>P15</f>
        <v>1210000</v>
      </c>
      <c r="Q14" s="322">
        <f>Q15</f>
        <v>1210000</v>
      </c>
    </row>
    <row r="15" spans="1:17" ht="33" customHeight="1" x14ac:dyDescent="0.25">
      <c r="A15" s="331"/>
      <c r="B15" s="330"/>
      <c r="C15" s="329"/>
      <c r="D15" s="458"/>
      <c r="E15" s="458"/>
      <c r="F15" s="460" t="s">
        <v>370</v>
      </c>
      <c r="G15" s="460"/>
      <c r="H15" s="460"/>
      <c r="I15" s="460"/>
      <c r="J15" s="326">
        <v>232</v>
      </c>
      <c r="K15" s="325">
        <v>1</v>
      </c>
      <c r="L15" s="325">
        <v>2</v>
      </c>
      <c r="M15" s="324">
        <v>6210010010</v>
      </c>
      <c r="N15" s="323" t="s">
        <v>369</v>
      </c>
      <c r="O15" s="322">
        <f>O16+O17</f>
        <v>1210000</v>
      </c>
      <c r="P15" s="322">
        <f>P16+P17</f>
        <v>1210000</v>
      </c>
      <c r="Q15" s="322">
        <f>Q16+Q17</f>
        <v>1210000</v>
      </c>
    </row>
    <row r="16" spans="1:17" ht="32.25" customHeight="1" x14ac:dyDescent="0.25">
      <c r="A16" s="331"/>
      <c r="B16" s="330"/>
      <c r="C16" s="329"/>
      <c r="D16" s="458"/>
      <c r="E16" s="458"/>
      <c r="F16" s="459" t="s">
        <v>404</v>
      </c>
      <c r="G16" s="459"/>
      <c r="H16" s="459"/>
      <c r="I16" s="459"/>
      <c r="J16" s="326">
        <v>232</v>
      </c>
      <c r="K16" s="325">
        <v>1</v>
      </c>
      <c r="L16" s="325">
        <v>2</v>
      </c>
      <c r="M16" s="324">
        <v>6210010010</v>
      </c>
      <c r="N16" s="323">
        <v>121</v>
      </c>
      <c r="O16" s="322">
        <v>938000</v>
      </c>
      <c r="P16" s="322">
        <v>938000</v>
      </c>
      <c r="Q16" s="322">
        <v>938000</v>
      </c>
    </row>
    <row r="17" spans="1:17" ht="60" customHeight="1" x14ac:dyDescent="0.25">
      <c r="A17" s="331"/>
      <c r="B17" s="330"/>
      <c r="C17" s="329"/>
      <c r="D17" s="458"/>
      <c r="E17" s="458"/>
      <c r="F17" s="457" t="s">
        <v>403</v>
      </c>
      <c r="G17" s="457"/>
      <c r="H17" s="457"/>
      <c r="I17" s="457"/>
      <c r="J17" s="326">
        <v>232</v>
      </c>
      <c r="K17" s="325">
        <v>1</v>
      </c>
      <c r="L17" s="325">
        <v>2</v>
      </c>
      <c r="M17" s="324">
        <v>6210010010</v>
      </c>
      <c r="N17" s="323">
        <v>129</v>
      </c>
      <c r="O17" s="322">
        <v>272000</v>
      </c>
      <c r="P17" s="322">
        <v>272000</v>
      </c>
      <c r="Q17" s="322">
        <v>272000</v>
      </c>
    </row>
    <row r="18" spans="1:17" ht="90" customHeight="1" x14ac:dyDescent="0.25">
      <c r="A18" s="331"/>
      <c r="B18" s="330"/>
      <c r="C18" s="456" t="s">
        <v>225</v>
      </c>
      <c r="D18" s="456"/>
      <c r="E18" s="456"/>
      <c r="F18" s="456"/>
      <c r="G18" s="456"/>
      <c r="H18" s="456"/>
      <c r="I18" s="456"/>
      <c r="J18" s="345">
        <v>232</v>
      </c>
      <c r="K18" s="344">
        <v>1</v>
      </c>
      <c r="L18" s="344">
        <v>4</v>
      </c>
      <c r="M18" s="343">
        <v>0</v>
      </c>
      <c r="N18" s="342">
        <v>0</v>
      </c>
      <c r="O18" s="341">
        <f>O22+O25+O28+O29</f>
        <v>3568300</v>
      </c>
      <c r="P18" s="341">
        <f>P22+P25+P28+P29</f>
        <v>3563300</v>
      </c>
      <c r="Q18" s="398">
        <f>Q22+Q25+Q28+Q29</f>
        <v>3563300</v>
      </c>
    </row>
    <row r="19" spans="1:17" ht="90" customHeight="1" x14ac:dyDescent="0.25">
      <c r="A19" s="331"/>
      <c r="B19" s="330"/>
      <c r="C19" s="329"/>
      <c r="D19" s="336" t="s">
        <v>329</v>
      </c>
      <c r="E19" s="336"/>
      <c r="F19" s="336"/>
      <c r="G19" s="336"/>
      <c r="H19" s="336"/>
      <c r="I19" s="336"/>
      <c r="J19" s="345">
        <v>232</v>
      </c>
      <c r="K19" s="344">
        <v>1</v>
      </c>
      <c r="L19" s="344">
        <v>4</v>
      </c>
      <c r="M19" s="335">
        <v>6200000000</v>
      </c>
      <c r="N19" s="342">
        <v>0</v>
      </c>
      <c r="O19" s="341">
        <f>O20</f>
        <v>3568300</v>
      </c>
      <c r="P19" s="341">
        <f>P20</f>
        <v>3563300</v>
      </c>
      <c r="Q19" s="398">
        <f>Q20</f>
        <v>3563300</v>
      </c>
    </row>
    <row r="20" spans="1:17" ht="42" customHeight="1" x14ac:dyDescent="0.25">
      <c r="A20" s="331"/>
      <c r="B20" s="330"/>
      <c r="C20" s="329"/>
      <c r="D20" s="366" t="s">
        <v>376</v>
      </c>
      <c r="E20" s="365"/>
      <c r="F20" s="365"/>
      <c r="G20" s="365"/>
      <c r="H20" s="365"/>
      <c r="I20" s="364"/>
      <c r="J20" s="326">
        <v>232</v>
      </c>
      <c r="K20" s="325">
        <v>1</v>
      </c>
      <c r="L20" s="325">
        <v>4</v>
      </c>
      <c r="M20" s="324">
        <v>6210000000</v>
      </c>
      <c r="N20" s="323">
        <v>0</v>
      </c>
      <c r="O20" s="322">
        <f>O22+O25+O28+O29</f>
        <v>3568300</v>
      </c>
      <c r="P20" s="322">
        <f>P22+P25+P28+P29</f>
        <v>3563300</v>
      </c>
      <c r="Q20" s="321">
        <f>Q22+Q25+Q28+Q29</f>
        <v>3563300</v>
      </c>
    </row>
    <row r="21" spans="1:17" ht="30.75" customHeight="1" x14ac:dyDescent="0.25">
      <c r="A21" s="331"/>
      <c r="B21" s="330"/>
      <c r="C21" s="329"/>
      <c r="D21" s="352"/>
      <c r="E21" s="351" t="s">
        <v>380</v>
      </c>
      <c r="F21" s="351"/>
      <c r="G21" s="351"/>
      <c r="H21" s="351"/>
      <c r="I21" s="351"/>
      <c r="J21" s="326">
        <v>232</v>
      </c>
      <c r="K21" s="325">
        <v>1</v>
      </c>
      <c r="L21" s="325">
        <v>4</v>
      </c>
      <c r="M21" s="455">
        <v>6210010020</v>
      </c>
      <c r="N21" s="323">
        <v>0</v>
      </c>
      <c r="O21" s="322">
        <f>O22+O25+O28+O29</f>
        <v>3568300</v>
      </c>
      <c r="P21" s="322">
        <f>P22+P25+P28+P29</f>
        <v>3563300</v>
      </c>
      <c r="Q21" s="321">
        <f>Q22+Q25+Q28+Q29</f>
        <v>3563300</v>
      </c>
    </row>
    <row r="22" spans="1:17" ht="44.25" customHeight="1" x14ac:dyDescent="0.25">
      <c r="A22" s="331"/>
      <c r="B22" s="330"/>
      <c r="C22" s="329"/>
      <c r="D22" s="352"/>
      <c r="E22" s="352"/>
      <c r="F22" s="351" t="s">
        <v>370</v>
      </c>
      <c r="G22" s="351"/>
      <c r="H22" s="351"/>
      <c r="I22" s="351"/>
      <c r="J22" s="326">
        <v>232</v>
      </c>
      <c r="K22" s="325">
        <v>1</v>
      </c>
      <c r="L22" s="325">
        <v>4</v>
      </c>
      <c r="M22" s="324">
        <v>6210010020</v>
      </c>
      <c r="N22" s="323" t="s">
        <v>369</v>
      </c>
      <c r="O22" s="322">
        <f>O23+O24</f>
        <v>3101200</v>
      </c>
      <c r="P22" s="322">
        <f>P23+P24</f>
        <v>3101200</v>
      </c>
      <c r="Q22" s="322">
        <f>Q23+Q24</f>
        <v>3101200</v>
      </c>
    </row>
    <row r="23" spans="1:17" ht="43.5" customHeight="1" x14ac:dyDescent="0.25">
      <c r="A23" s="331"/>
      <c r="B23" s="330"/>
      <c r="C23" s="329"/>
      <c r="D23" s="352"/>
      <c r="E23" s="352"/>
      <c r="F23" s="327" t="s">
        <v>404</v>
      </c>
      <c r="G23" s="327"/>
      <c r="H23" s="327"/>
      <c r="I23" s="327"/>
      <c r="J23" s="326">
        <v>232</v>
      </c>
      <c r="K23" s="325">
        <v>1</v>
      </c>
      <c r="L23" s="325">
        <v>4</v>
      </c>
      <c r="M23" s="324">
        <v>6210010020</v>
      </c>
      <c r="N23" s="323">
        <v>121</v>
      </c>
      <c r="O23" s="322">
        <v>2373200</v>
      </c>
      <c r="P23" s="322">
        <v>2373200</v>
      </c>
      <c r="Q23" s="322">
        <v>2373200</v>
      </c>
    </row>
    <row r="24" spans="1:17" ht="69" customHeight="1" x14ac:dyDescent="0.25">
      <c r="A24" s="331"/>
      <c r="B24" s="330"/>
      <c r="C24" s="329"/>
      <c r="D24" s="352"/>
      <c r="E24" s="352"/>
      <c r="F24" s="327" t="s">
        <v>403</v>
      </c>
      <c r="G24" s="327"/>
      <c r="H24" s="327"/>
      <c r="I24" s="327"/>
      <c r="J24" s="326">
        <v>232</v>
      </c>
      <c r="K24" s="325">
        <v>1</v>
      </c>
      <c r="L24" s="325">
        <v>4</v>
      </c>
      <c r="M24" s="324">
        <v>6210010020</v>
      </c>
      <c r="N24" s="323">
        <v>129</v>
      </c>
      <c r="O24" s="322">
        <v>728000</v>
      </c>
      <c r="P24" s="322">
        <v>728000</v>
      </c>
      <c r="Q24" s="322">
        <v>728000</v>
      </c>
    </row>
    <row r="25" spans="1:17" ht="35.25" customHeight="1" x14ac:dyDescent="0.25">
      <c r="A25" s="331"/>
      <c r="B25" s="330"/>
      <c r="C25" s="329"/>
      <c r="D25" s="352"/>
      <c r="E25" s="352"/>
      <c r="F25" s="351" t="s">
        <v>326</v>
      </c>
      <c r="G25" s="351"/>
      <c r="H25" s="351"/>
      <c r="I25" s="351"/>
      <c r="J25" s="326">
        <v>232</v>
      </c>
      <c r="K25" s="325">
        <v>1</v>
      </c>
      <c r="L25" s="325">
        <v>4</v>
      </c>
      <c r="M25" s="324">
        <v>6210010020</v>
      </c>
      <c r="N25" s="323" t="s">
        <v>336</v>
      </c>
      <c r="O25" s="322">
        <f>O26+O27</f>
        <v>350000</v>
      </c>
      <c r="P25" s="322">
        <f>P26+P27</f>
        <v>350000</v>
      </c>
      <c r="Q25" s="322">
        <f>Q26+Q27</f>
        <v>350000</v>
      </c>
    </row>
    <row r="26" spans="1:17" ht="29.25" customHeight="1" x14ac:dyDescent="0.25">
      <c r="A26" s="331"/>
      <c r="B26" s="330"/>
      <c r="C26" s="329"/>
      <c r="D26" s="352"/>
      <c r="E26" s="352"/>
      <c r="F26" s="327" t="s">
        <v>397</v>
      </c>
      <c r="G26" s="327"/>
      <c r="H26" s="327"/>
      <c r="I26" s="327"/>
      <c r="J26" s="326">
        <v>232</v>
      </c>
      <c r="K26" s="325">
        <v>1</v>
      </c>
      <c r="L26" s="325">
        <v>4</v>
      </c>
      <c r="M26" s="324">
        <v>6210010020</v>
      </c>
      <c r="N26" s="323">
        <v>244</v>
      </c>
      <c r="O26" s="322">
        <v>305000</v>
      </c>
      <c r="P26" s="322">
        <v>305000</v>
      </c>
      <c r="Q26" s="322">
        <v>305000</v>
      </c>
    </row>
    <row r="27" spans="1:17" ht="21" customHeight="1" x14ac:dyDescent="0.25">
      <c r="A27" s="331"/>
      <c r="B27" s="330"/>
      <c r="C27" s="329"/>
      <c r="D27" s="352"/>
      <c r="E27" s="352"/>
      <c r="F27" s="363" t="s">
        <v>400</v>
      </c>
      <c r="G27" s="362"/>
      <c r="H27" s="362"/>
      <c r="I27" s="361"/>
      <c r="J27" s="326">
        <v>232</v>
      </c>
      <c r="K27" s="325">
        <v>1</v>
      </c>
      <c r="L27" s="325">
        <v>4</v>
      </c>
      <c r="M27" s="324">
        <v>6210010020</v>
      </c>
      <c r="N27" s="323">
        <v>247</v>
      </c>
      <c r="O27" s="322">
        <v>45000</v>
      </c>
      <c r="P27" s="322">
        <v>45000</v>
      </c>
      <c r="Q27" s="322">
        <v>45000</v>
      </c>
    </row>
    <row r="28" spans="1:17" ht="16.5" customHeight="1" x14ac:dyDescent="0.25">
      <c r="A28" s="331"/>
      <c r="B28" s="330"/>
      <c r="C28" s="329"/>
      <c r="D28" s="352"/>
      <c r="E28" s="352"/>
      <c r="F28" s="351" t="s">
        <v>334</v>
      </c>
      <c r="G28" s="351"/>
      <c r="H28" s="351"/>
      <c r="I28" s="351"/>
      <c r="J28" s="326">
        <v>232</v>
      </c>
      <c r="K28" s="325">
        <v>1</v>
      </c>
      <c r="L28" s="325">
        <v>4</v>
      </c>
      <c r="M28" s="324">
        <v>6210010020</v>
      </c>
      <c r="N28" s="323" t="s">
        <v>379</v>
      </c>
      <c r="O28" s="322">
        <v>72100</v>
      </c>
      <c r="P28" s="322">
        <v>72100</v>
      </c>
      <c r="Q28" s="322">
        <v>72100</v>
      </c>
    </row>
    <row r="29" spans="1:17" ht="18.75" customHeight="1" x14ac:dyDescent="0.25">
      <c r="A29" s="331"/>
      <c r="B29" s="330"/>
      <c r="C29" s="329"/>
      <c r="D29" s="352"/>
      <c r="E29" s="352"/>
      <c r="F29" s="351" t="s">
        <v>378</v>
      </c>
      <c r="G29" s="351"/>
      <c r="H29" s="351"/>
      <c r="I29" s="351"/>
      <c r="J29" s="326">
        <v>232</v>
      </c>
      <c r="K29" s="325">
        <v>1</v>
      </c>
      <c r="L29" s="325">
        <v>4</v>
      </c>
      <c r="M29" s="324">
        <v>6210010020</v>
      </c>
      <c r="N29" s="323" t="s">
        <v>377</v>
      </c>
      <c r="O29" s="322">
        <f>O30+O31</f>
        <v>45000</v>
      </c>
      <c r="P29" s="322">
        <f>P30+P31</f>
        <v>40000</v>
      </c>
      <c r="Q29" s="322">
        <f>Q30+Q31</f>
        <v>40000</v>
      </c>
    </row>
    <row r="30" spans="1:17" ht="35.25" customHeight="1" x14ac:dyDescent="0.25">
      <c r="A30" s="393"/>
      <c r="B30" s="330"/>
      <c r="C30" s="402"/>
      <c r="D30" s="328"/>
      <c r="E30" s="328"/>
      <c r="F30" s="327" t="s">
        <v>407</v>
      </c>
      <c r="G30" s="327"/>
      <c r="H30" s="327"/>
      <c r="I30" s="327"/>
      <c r="J30" s="326">
        <v>232</v>
      </c>
      <c r="K30" s="325">
        <v>1</v>
      </c>
      <c r="L30" s="325">
        <v>4</v>
      </c>
      <c r="M30" s="324">
        <v>6210010020</v>
      </c>
      <c r="N30" s="323">
        <v>851</v>
      </c>
      <c r="O30" s="322">
        <v>25000</v>
      </c>
      <c r="P30" s="322">
        <v>20000</v>
      </c>
      <c r="Q30" s="321">
        <v>20000</v>
      </c>
    </row>
    <row r="31" spans="1:17" ht="18.75" customHeight="1" x14ac:dyDescent="0.25">
      <c r="A31" s="393"/>
      <c r="B31" s="330"/>
      <c r="C31" s="397"/>
      <c r="D31" s="454"/>
      <c r="E31" s="454"/>
      <c r="F31" s="453" t="s">
        <v>406</v>
      </c>
      <c r="G31" s="453"/>
      <c r="H31" s="453"/>
      <c r="I31" s="452"/>
      <c r="J31" s="326">
        <v>232</v>
      </c>
      <c r="K31" s="325">
        <v>1</v>
      </c>
      <c r="L31" s="325">
        <v>4</v>
      </c>
      <c r="M31" s="324">
        <v>6210010020</v>
      </c>
      <c r="N31" s="323">
        <v>853</v>
      </c>
      <c r="O31" s="322">
        <v>20000</v>
      </c>
      <c r="P31" s="322">
        <v>20000</v>
      </c>
      <c r="Q31" s="321">
        <v>20000</v>
      </c>
    </row>
    <row r="32" spans="1:17" ht="68.25" customHeight="1" x14ac:dyDescent="0.25">
      <c r="A32" s="393"/>
      <c r="B32" s="330"/>
      <c r="C32" s="340" t="s">
        <v>172</v>
      </c>
      <c r="D32" s="339"/>
      <c r="E32" s="339"/>
      <c r="F32" s="339"/>
      <c r="G32" s="339"/>
      <c r="H32" s="339"/>
      <c r="I32" s="338"/>
      <c r="J32" s="345">
        <v>232</v>
      </c>
      <c r="K32" s="344">
        <v>1</v>
      </c>
      <c r="L32" s="344">
        <v>6</v>
      </c>
      <c r="M32" s="451">
        <v>0</v>
      </c>
      <c r="N32" s="342">
        <v>0</v>
      </c>
      <c r="O32" s="341">
        <f>O33</f>
        <v>57200</v>
      </c>
      <c r="P32" s="341">
        <f>P33</f>
        <v>57200</v>
      </c>
      <c r="Q32" s="341">
        <f>Q33</f>
        <v>57200</v>
      </c>
    </row>
    <row r="33" spans="1:17" ht="89.25" customHeight="1" x14ac:dyDescent="0.25">
      <c r="A33" s="393"/>
      <c r="B33" s="330"/>
      <c r="C33" s="329"/>
      <c r="D33" s="352"/>
      <c r="E33" s="352"/>
      <c r="F33" s="327" t="s">
        <v>405</v>
      </c>
      <c r="G33" s="327"/>
      <c r="H33" s="327"/>
      <c r="I33" s="327"/>
      <c r="J33" s="326">
        <v>232</v>
      </c>
      <c r="K33" s="325">
        <v>1</v>
      </c>
      <c r="L33" s="325">
        <v>6</v>
      </c>
      <c r="M33" s="324">
        <v>6200000000</v>
      </c>
      <c r="N33" s="323">
        <v>0</v>
      </c>
      <c r="O33" s="322">
        <f>O34</f>
        <v>57200</v>
      </c>
      <c r="P33" s="322">
        <f>P34</f>
        <v>57200</v>
      </c>
      <c r="Q33" s="322">
        <f>Q34</f>
        <v>57200</v>
      </c>
    </row>
    <row r="34" spans="1:17" ht="63.75" customHeight="1" x14ac:dyDescent="0.25">
      <c r="A34" s="393"/>
      <c r="B34" s="330"/>
      <c r="C34" s="329"/>
      <c r="D34" s="352"/>
      <c r="E34" s="352"/>
      <c r="F34" s="327" t="s">
        <v>376</v>
      </c>
      <c r="G34" s="327"/>
      <c r="H34" s="327"/>
      <c r="I34" s="327"/>
      <c r="J34" s="326">
        <v>232</v>
      </c>
      <c r="K34" s="325">
        <v>1</v>
      </c>
      <c r="L34" s="325">
        <v>6</v>
      </c>
      <c r="M34" s="324">
        <v>6210000000</v>
      </c>
      <c r="N34" s="323">
        <v>0</v>
      </c>
      <c r="O34" s="322">
        <f>O35</f>
        <v>57200</v>
      </c>
      <c r="P34" s="322">
        <f>P35</f>
        <v>57200</v>
      </c>
      <c r="Q34" s="322">
        <f>Q35</f>
        <v>57200</v>
      </c>
    </row>
    <row r="35" spans="1:17" ht="59.25" customHeight="1" x14ac:dyDescent="0.25">
      <c r="A35" s="393"/>
      <c r="B35" s="330"/>
      <c r="C35" s="329"/>
      <c r="D35" s="352"/>
      <c r="E35" s="352"/>
      <c r="F35" s="327" t="s">
        <v>375</v>
      </c>
      <c r="G35" s="327"/>
      <c r="H35" s="327"/>
      <c r="I35" s="327"/>
      <c r="J35" s="326">
        <v>232</v>
      </c>
      <c r="K35" s="325">
        <v>1</v>
      </c>
      <c r="L35" s="325">
        <v>6</v>
      </c>
      <c r="M35" s="324">
        <v>6210010080</v>
      </c>
      <c r="N35" s="323">
        <v>0</v>
      </c>
      <c r="O35" s="322">
        <f>O36</f>
        <v>57200</v>
      </c>
      <c r="P35" s="322">
        <f>P36</f>
        <v>57200</v>
      </c>
      <c r="Q35" s="322">
        <f>Q36</f>
        <v>57200</v>
      </c>
    </row>
    <row r="36" spans="1:17" ht="18.75" customHeight="1" x14ac:dyDescent="0.25">
      <c r="A36" s="393"/>
      <c r="B36" s="330"/>
      <c r="C36" s="329"/>
      <c r="D36" s="352"/>
      <c r="E36" s="352"/>
      <c r="F36" s="327" t="s">
        <v>334</v>
      </c>
      <c r="G36" s="327"/>
      <c r="H36" s="327"/>
      <c r="I36" s="327"/>
      <c r="J36" s="326">
        <v>232</v>
      </c>
      <c r="K36" s="325">
        <v>1</v>
      </c>
      <c r="L36" s="325">
        <v>6</v>
      </c>
      <c r="M36" s="324">
        <v>6210010080</v>
      </c>
      <c r="N36" s="323">
        <v>540</v>
      </c>
      <c r="O36" s="322">
        <v>57200</v>
      </c>
      <c r="P36" s="322">
        <v>57200</v>
      </c>
      <c r="Q36" s="322">
        <v>57200</v>
      </c>
    </row>
    <row r="37" spans="1:17" ht="33" customHeight="1" x14ac:dyDescent="0.25">
      <c r="A37" s="393"/>
      <c r="B37" s="439"/>
      <c r="C37" s="329"/>
      <c r="D37" s="352"/>
      <c r="E37" s="352"/>
      <c r="F37" s="450" t="s">
        <v>211</v>
      </c>
      <c r="G37" s="450"/>
      <c r="H37" s="450"/>
      <c r="I37" s="450"/>
      <c r="J37" s="447">
        <v>232</v>
      </c>
      <c r="K37" s="449">
        <v>1</v>
      </c>
      <c r="L37" s="449">
        <v>7</v>
      </c>
      <c r="M37" s="448">
        <v>0</v>
      </c>
      <c r="N37" s="447">
        <v>0</v>
      </c>
      <c r="O37" s="446">
        <f>O39</f>
        <v>0</v>
      </c>
      <c r="P37" s="446">
        <v>0</v>
      </c>
      <c r="Q37" s="446">
        <v>0</v>
      </c>
    </row>
    <row r="38" spans="1:17" ht="33" customHeight="1" x14ac:dyDescent="0.25">
      <c r="A38" s="393"/>
      <c r="B38" s="439"/>
      <c r="C38" s="329"/>
      <c r="D38" s="352"/>
      <c r="E38" s="352"/>
      <c r="F38" s="327" t="s">
        <v>349</v>
      </c>
      <c r="G38" s="327"/>
      <c r="H38" s="327"/>
      <c r="I38" s="327"/>
      <c r="J38" s="445">
        <v>232</v>
      </c>
      <c r="K38" s="444">
        <v>1</v>
      </c>
      <c r="L38" s="443">
        <v>7</v>
      </c>
      <c r="M38" s="442">
        <v>7700000000</v>
      </c>
      <c r="N38" s="441">
        <v>0</v>
      </c>
      <c r="O38" s="440">
        <f>O39</f>
        <v>0</v>
      </c>
      <c r="P38" s="440">
        <v>0</v>
      </c>
      <c r="Q38" s="440">
        <v>0</v>
      </c>
    </row>
    <row r="39" spans="1:17" ht="29.45" customHeight="1" x14ac:dyDescent="0.25">
      <c r="A39" s="393"/>
      <c r="B39" s="439"/>
      <c r="C39" s="329"/>
      <c r="D39" s="352"/>
      <c r="E39" s="352"/>
      <c r="F39" s="363" t="s">
        <v>374</v>
      </c>
      <c r="G39" s="362"/>
      <c r="H39" s="362"/>
      <c r="I39" s="361"/>
      <c r="J39" s="326">
        <v>232</v>
      </c>
      <c r="K39" s="325">
        <v>1</v>
      </c>
      <c r="L39" s="325">
        <v>7</v>
      </c>
      <c r="M39" s="324">
        <v>7700010050</v>
      </c>
      <c r="N39" s="323">
        <v>0</v>
      </c>
      <c r="O39" s="322">
        <f>O40</f>
        <v>0</v>
      </c>
      <c r="P39" s="322">
        <v>0</v>
      </c>
      <c r="Q39" s="322">
        <v>0</v>
      </c>
    </row>
    <row r="40" spans="1:17" ht="23.45" customHeight="1" x14ac:dyDescent="0.25">
      <c r="A40" s="393"/>
      <c r="B40" s="439"/>
      <c r="C40" s="329"/>
      <c r="D40" s="352"/>
      <c r="E40" s="352"/>
      <c r="F40" s="327" t="s">
        <v>373</v>
      </c>
      <c r="G40" s="327"/>
      <c r="H40" s="327"/>
      <c r="I40" s="327"/>
      <c r="J40" s="326">
        <v>232</v>
      </c>
      <c r="K40" s="325">
        <v>1</v>
      </c>
      <c r="L40" s="325">
        <v>7</v>
      </c>
      <c r="M40" s="324">
        <v>7700010050</v>
      </c>
      <c r="N40" s="323">
        <v>880</v>
      </c>
      <c r="O40" s="322">
        <v>0</v>
      </c>
      <c r="P40" s="322">
        <v>0</v>
      </c>
      <c r="Q40" s="322">
        <v>0</v>
      </c>
    </row>
    <row r="41" spans="1:17" ht="15" customHeight="1" x14ac:dyDescent="0.25">
      <c r="A41" s="410" t="s">
        <v>372</v>
      </c>
      <c r="B41" s="409"/>
      <c r="C41" s="409"/>
      <c r="D41" s="409"/>
      <c r="E41" s="409"/>
      <c r="F41" s="409"/>
      <c r="G41" s="409"/>
      <c r="H41" s="409"/>
      <c r="I41" s="408"/>
      <c r="J41" s="345">
        <v>232</v>
      </c>
      <c r="K41" s="344">
        <v>2</v>
      </c>
      <c r="L41" s="344">
        <v>0</v>
      </c>
      <c r="M41" s="343">
        <v>0</v>
      </c>
      <c r="N41" s="342">
        <v>0</v>
      </c>
      <c r="O41" s="341">
        <f>O46+O49</f>
        <v>254900</v>
      </c>
      <c r="P41" s="341">
        <f>P46+P49</f>
        <v>257600</v>
      </c>
      <c r="Q41" s="398">
        <f>Q46+Q49</f>
        <v>267800</v>
      </c>
    </row>
    <row r="42" spans="1:17" ht="30" customHeight="1" x14ac:dyDescent="0.25">
      <c r="A42" s="331"/>
      <c r="B42" s="330"/>
      <c r="C42" s="401" t="s">
        <v>48</v>
      </c>
      <c r="D42" s="400"/>
      <c r="E42" s="400"/>
      <c r="F42" s="400"/>
      <c r="G42" s="400"/>
      <c r="H42" s="400"/>
      <c r="I42" s="399"/>
      <c r="J42" s="345">
        <v>232</v>
      </c>
      <c r="K42" s="344">
        <v>2</v>
      </c>
      <c r="L42" s="344">
        <v>3</v>
      </c>
      <c r="M42" s="343">
        <v>0</v>
      </c>
      <c r="N42" s="342">
        <v>0</v>
      </c>
      <c r="O42" s="341">
        <f>O46+O49</f>
        <v>254900</v>
      </c>
      <c r="P42" s="341">
        <f>P46+P49</f>
        <v>257600</v>
      </c>
      <c r="Q42" s="398">
        <f>Q46+Q49</f>
        <v>267800</v>
      </c>
    </row>
    <row r="43" spans="1:17" ht="99.75" customHeight="1" x14ac:dyDescent="0.25">
      <c r="A43" s="331"/>
      <c r="B43" s="330"/>
      <c r="C43" s="397"/>
      <c r="D43" s="340" t="s">
        <v>329</v>
      </c>
      <c r="E43" s="339"/>
      <c r="F43" s="339"/>
      <c r="G43" s="339"/>
      <c r="H43" s="339"/>
      <c r="I43" s="338"/>
      <c r="J43" s="345">
        <v>232</v>
      </c>
      <c r="K43" s="344">
        <v>2</v>
      </c>
      <c r="L43" s="344">
        <v>3</v>
      </c>
      <c r="M43" s="422">
        <v>6200000000</v>
      </c>
      <c r="N43" s="342">
        <v>0</v>
      </c>
      <c r="O43" s="341">
        <f>O44</f>
        <v>254900</v>
      </c>
      <c r="P43" s="341">
        <f>P44</f>
        <v>257600</v>
      </c>
      <c r="Q43" s="398">
        <f>Q44</f>
        <v>267800</v>
      </c>
    </row>
    <row r="44" spans="1:17" ht="39" customHeight="1" x14ac:dyDescent="0.25">
      <c r="A44" s="331"/>
      <c r="B44" s="330"/>
      <c r="C44" s="329"/>
      <c r="D44" s="437" t="s">
        <v>367</v>
      </c>
      <c r="E44" s="436"/>
      <c r="F44" s="436"/>
      <c r="G44" s="436"/>
      <c r="H44" s="436"/>
      <c r="I44" s="435"/>
      <c r="J44" s="326">
        <v>232</v>
      </c>
      <c r="K44" s="325">
        <v>2</v>
      </c>
      <c r="L44" s="325">
        <v>3</v>
      </c>
      <c r="M44" s="324">
        <v>6220000000</v>
      </c>
      <c r="N44" s="323">
        <v>0</v>
      </c>
      <c r="O44" s="341">
        <f>O46+O49</f>
        <v>254900</v>
      </c>
      <c r="P44" s="341">
        <f>P46+P49</f>
        <v>257600</v>
      </c>
      <c r="Q44" s="398">
        <f>Q46+Q49</f>
        <v>267800</v>
      </c>
    </row>
    <row r="45" spans="1:17" ht="30.6" customHeight="1" x14ac:dyDescent="0.25">
      <c r="A45" s="331"/>
      <c r="B45" s="330"/>
      <c r="C45" s="329"/>
      <c r="D45" s="352"/>
      <c r="E45" s="438"/>
      <c r="F45" s="437" t="s">
        <v>371</v>
      </c>
      <c r="G45" s="436"/>
      <c r="H45" s="436"/>
      <c r="I45" s="435"/>
      <c r="J45" s="359">
        <v>232</v>
      </c>
      <c r="K45" s="358">
        <v>2</v>
      </c>
      <c r="L45" s="358">
        <v>3</v>
      </c>
      <c r="M45" s="324">
        <v>6220051180</v>
      </c>
      <c r="N45" s="353">
        <v>0</v>
      </c>
      <c r="O45" s="367">
        <f>O46+O49</f>
        <v>254900</v>
      </c>
      <c r="P45" s="367">
        <f>P46+P49</f>
        <v>257600</v>
      </c>
      <c r="Q45" s="367">
        <f>Q46+Q49</f>
        <v>267800</v>
      </c>
    </row>
    <row r="46" spans="1:17" ht="38.25" customHeight="1" x14ac:dyDescent="0.25">
      <c r="A46" s="331"/>
      <c r="B46" s="330"/>
      <c r="C46" s="329"/>
      <c r="D46" s="352"/>
      <c r="E46" s="352"/>
      <c r="F46" s="351" t="s">
        <v>370</v>
      </c>
      <c r="G46" s="351"/>
      <c r="H46" s="351"/>
      <c r="I46" s="351"/>
      <c r="J46" s="326">
        <v>232</v>
      </c>
      <c r="K46" s="325">
        <v>2</v>
      </c>
      <c r="L46" s="325">
        <v>3</v>
      </c>
      <c r="M46" s="324">
        <v>6220051180</v>
      </c>
      <c r="N46" s="323" t="s">
        <v>369</v>
      </c>
      <c r="O46" s="322">
        <f>O47+O48</f>
        <v>244980</v>
      </c>
      <c r="P46" s="322">
        <f>P47+P48</f>
        <v>244980</v>
      </c>
      <c r="Q46" s="321">
        <f>Q47+Q48</f>
        <v>260400</v>
      </c>
    </row>
    <row r="47" spans="1:17" ht="30" customHeight="1" x14ac:dyDescent="0.25">
      <c r="A47" s="331"/>
      <c r="B47" s="330"/>
      <c r="C47" s="329"/>
      <c r="D47" s="352"/>
      <c r="E47" s="352"/>
      <c r="F47" s="327" t="s">
        <v>404</v>
      </c>
      <c r="G47" s="327"/>
      <c r="H47" s="327"/>
      <c r="I47" s="327"/>
      <c r="J47" s="326">
        <v>232</v>
      </c>
      <c r="K47" s="325">
        <v>2</v>
      </c>
      <c r="L47" s="325">
        <v>3</v>
      </c>
      <c r="M47" s="324">
        <v>6220051180</v>
      </c>
      <c r="N47" s="323">
        <v>121</v>
      </c>
      <c r="O47" s="322">
        <v>188150</v>
      </c>
      <c r="P47" s="322">
        <v>188150</v>
      </c>
      <c r="Q47" s="322">
        <v>200000</v>
      </c>
    </row>
    <row r="48" spans="1:17" ht="66" customHeight="1" x14ac:dyDescent="0.25">
      <c r="A48" s="331"/>
      <c r="B48" s="330"/>
      <c r="C48" s="329"/>
      <c r="D48" s="352"/>
      <c r="E48" s="352"/>
      <c r="F48" s="327" t="s">
        <v>403</v>
      </c>
      <c r="G48" s="327"/>
      <c r="H48" s="327"/>
      <c r="I48" s="327"/>
      <c r="J48" s="326">
        <v>232</v>
      </c>
      <c r="K48" s="325">
        <v>2</v>
      </c>
      <c r="L48" s="325">
        <v>3</v>
      </c>
      <c r="M48" s="324">
        <v>6220051180</v>
      </c>
      <c r="N48" s="323">
        <v>129</v>
      </c>
      <c r="O48" s="322">
        <v>56830</v>
      </c>
      <c r="P48" s="322">
        <v>56830</v>
      </c>
      <c r="Q48" s="322">
        <v>60400</v>
      </c>
    </row>
    <row r="49" spans="1:17" ht="33" customHeight="1" x14ac:dyDescent="0.25">
      <c r="A49" s="331"/>
      <c r="B49" s="330"/>
      <c r="C49" s="329"/>
      <c r="D49" s="352"/>
      <c r="E49" s="352"/>
      <c r="F49" s="351" t="s">
        <v>326</v>
      </c>
      <c r="G49" s="351"/>
      <c r="H49" s="351"/>
      <c r="I49" s="351"/>
      <c r="J49" s="326">
        <v>232</v>
      </c>
      <c r="K49" s="325">
        <v>2</v>
      </c>
      <c r="L49" s="325">
        <v>3</v>
      </c>
      <c r="M49" s="324">
        <v>6220051180</v>
      </c>
      <c r="N49" s="323" t="s">
        <v>336</v>
      </c>
      <c r="O49" s="322">
        <f>O50</f>
        <v>9920</v>
      </c>
      <c r="P49" s="322">
        <v>12620</v>
      </c>
      <c r="Q49" s="321">
        <v>7400</v>
      </c>
    </row>
    <row r="50" spans="1:17" ht="32.25" customHeight="1" x14ac:dyDescent="0.25">
      <c r="A50" s="331"/>
      <c r="B50" s="330"/>
      <c r="C50" s="329"/>
      <c r="D50" s="352"/>
      <c r="E50" s="352"/>
      <c r="F50" s="327" t="s">
        <v>397</v>
      </c>
      <c r="G50" s="327"/>
      <c r="H50" s="327"/>
      <c r="I50" s="327"/>
      <c r="J50" s="326">
        <v>232</v>
      </c>
      <c r="K50" s="325">
        <v>2</v>
      </c>
      <c r="L50" s="325">
        <v>3</v>
      </c>
      <c r="M50" s="324">
        <v>6220051180</v>
      </c>
      <c r="N50" s="323">
        <v>244</v>
      </c>
      <c r="O50" s="322">
        <v>9920</v>
      </c>
      <c r="P50" s="322">
        <v>12620</v>
      </c>
      <c r="Q50" s="322">
        <v>7400</v>
      </c>
    </row>
    <row r="51" spans="1:17" ht="46.5" customHeight="1" x14ac:dyDescent="0.25">
      <c r="A51" s="410" t="s">
        <v>368</v>
      </c>
      <c r="B51" s="409"/>
      <c r="C51" s="409"/>
      <c r="D51" s="409"/>
      <c r="E51" s="409"/>
      <c r="F51" s="409"/>
      <c r="G51" s="409"/>
      <c r="H51" s="409"/>
      <c r="I51" s="408"/>
      <c r="J51" s="345">
        <v>232</v>
      </c>
      <c r="K51" s="344">
        <v>3</v>
      </c>
      <c r="L51" s="344">
        <v>0</v>
      </c>
      <c r="M51" s="343">
        <v>0</v>
      </c>
      <c r="N51" s="342">
        <v>0</v>
      </c>
      <c r="O51" s="341">
        <f>O52+O58+O64</f>
        <v>110000</v>
      </c>
      <c r="P51" s="341">
        <f>P52+P58+P64</f>
        <v>110000</v>
      </c>
      <c r="Q51" s="341">
        <f>Q52+Q58+Q64</f>
        <v>110000</v>
      </c>
    </row>
    <row r="52" spans="1:17" ht="21.75" customHeight="1" x14ac:dyDescent="0.25">
      <c r="A52" s="331"/>
      <c r="B52" s="330"/>
      <c r="C52" s="401" t="s">
        <v>73</v>
      </c>
      <c r="D52" s="400"/>
      <c r="E52" s="400"/>
      <c r="F52" s="400"/>
      <c r="G52" s="400"/>
      <c r="H52" s="400"/>
      <c r="I52" s="399"/>
      <c r="J52" s="345">
        <v>232</v>
      </c>
      <c r="K52" s="344">
        <v>3</v>
      </c>
      <c r="L52" s="344">
        <v>4</v>
      </c>
      <c r="M52" s="343">
        <v>0</v>
      </c>
      <c r="N52" s="342">
        <v>0</v>
      </c>
      <c r="O52" s="341">
        <f>O54</f>
        <v>0</v>
      </c>
      <c r="P52" s="341">
        <f>P54</f>
        <v>0</v>
      </c>
      <c r="Q52" s="398">
        <f>Q54</f>
        <v>0</v>
      </c>
    </row>
    <row r="53" spans="1:17" ht="109.5" customHeight="1" x14ac:dyDescent="0.25">
      <c r="A53" s="331"/>
      <c r="B53" s="330"/>
      <c r="C53" s="397"/>
      <c r="D53" s="340" t="s">
        <v>329</v>
      </c>
      <c r="E53" s="339"/>
      <c r="F53" s="339"/>
      <c r="G53" s="339"/>
      <c r="H53" s="339"/>
      <c r="I53" s="338"/>
      <c r="J53" s="345">
        <v>232</v>
      </c>
      <c r="K53" s="344">
        <v>3</v>
      </c>
      <c r="L53" s="344">
        <v>4</v>
      </c>
      <c r="M53" s="335">
        <v>6200000000</v>
      </c>
      <c r="N53" s="342">
        <v>0</v>
      </c>
      <c r="O53" s="341">
        <v>0</v>
      </c>
      <c r="P53" s="341">
        <v>0</v>
      </c>
      <c r="Q53" s="398">
        <v>0</v>
      </c>
    </row>
    <row r="54" spans="1:17" ht="74.25" customHeight="1" x14ac:dyDescent="0.25">
      <c r="A54" s="331"/>
      <c r="B54" s="330"/>
      <c r="C54" s="329"/>
      <c r="D54" s="434" t="s">
        <v>367</v>
      </c>
      <c r="E54" s="433"/>
      <c r="F54" s="433"/>
      <c r="G54" s="433"/>
      <c r="H54" s="433"/>
      <c r="I54" s="432"/>
      <c r="J54" s="326">
        <v>232</v>
      </c>
      <c r="K54" s="325">
        <v>3</v>
      </c>
      <c r="L54" s="325">
        <v>4</v>
      </c>
      <c r="M54" s="324">
        <v>6220000000</v>
      </c>
      <c r="N54" s="323">
        <v>0</v>
      </c>
      <c r="O54" s="322">
        <f>O55</f>
        <v>0</v>
      </c>
      <c r="P54" s="322">
        <f>P55</f>
        <v>0</v>
      </c>
      <c r="Q54" s="321">
        <f>Q55</f>
        <v>0</v>
      </c>
    </row>
    <row r="55" spans="1:17" ht="132" customHeight="1" x14ac:dyDescent="0.25">
      <c r="A55" s="331"/>
      <c r="B55" s="330"/>
      <c r="C55" s="329"/>
      <c r="D55" s="434" t="s">
        <v>366</v>
      </c>
      <c r="E55" s="433"/>
      <c r="F55" s="433"/>
      <c r="G55" s="433"/>
      <c r="H55" s="433"/>
      <c r="I55" s="432"/>
      <c r="J55" s="359">
        <v>232</v>
      </c>
      <c r="K55" s="358">
        <v>3</v>
      </c>
      <c r="L55" s="358">
        <v>4</v>
      </c>
      <c r="M55" s="324">
        <v>6220059302</v>
      </c>
      <c r="N55" s="353">
        <v>0</v>
      </c>
      <c r="O55" s="357">
        <f>O56</f>
        <v>0</v>
      </c>
      <c r="P55" s="357">
        <f>P56</f>
        <v>0</v>
      </c>
      <c r="Q55" s="431">
        <f>Q56</f>
        <v>0</v>
      </c>
    </row>
    <row r="56" spans="1:17" ht="42.75" customHeight="1" x14ac:dyDescent="0.25">
      <c r="A56" s="331"/>
      <c r="B56" s="330"/>
      <c r="C56" s="329"/>
      <c r="D56" s="352"/>
      <c r="E56" s="352"/>
      <c r="F56" s="351" t="s">
        <v>326</v>
      </c>
      <c r="G56" s="351"/>
      <c r="H56" s="351"/>
      <c r="I56" s="351"/>
      <c r="J56" s="326">
        <v>232</v>
      </c>
      <c r="K56" s="325">
        <v>3</v>
      </c>
      <c r="L56" s="325">
        <v>4</v>
      </c>
      <c r="M56" s="324">
        <v>6220059302</v>
      </c>
      <c r="N56" s="323" t="s">
        <v>336</v>
      </c>
      <c r="O56" s="357">
        <v>0</v>
      </c>
      <c r="P56" s="357">
        <v>0</v>
      </c>
      <c r="Q56" s="431">
        <v>0</v>
      </c>
    </row>
    <row r="57" spans="1:17" ht="42.75" customHeight="1" x14ac:dyDescent="0.25">
      <c r="A57" s="331"/>
      <c r="B57" s="330"/>
      <c r="C57" s="329"/>
      <c r="D57" s="352"/>
      <c r="E57" s="352"/>
      <c r="F57" s="327" t="s">
        <v>397</v>
      </c>
      <c r="G57" s="327"/>
      <c r="H57" s="327"/>
      <c r="I57" s="327"/>
      <c r="J57" s="326">
        <v>232</v>
      </c>
      <c r="K57" s="325">
        <v>3</v>
      </c>
      <c r="L57" s="325">
        <v>4</v>
      </c>
      <c r="M57" s="324">
        <v>6220059302</v>
      </c>
      <c r="N57" s="323">
        <v>244</v>
      </c>
      <c r="O57" s="357">
        <v>0</v>
      </c>
      <c r="P57" s="357">
        <v>0</v>
      </c>
      <c r="Q57" s="431">
        <v>0</v>
      </c>
    </row>
    <row r="58" spans="1:17" ht="33" customHeight="1" x14ac:dyDescent="0.25">
      <c r="A58" s="331"/>
      <c r="B58" s="330"/>
      <c r="C58" s="401" t="s">
        <v>52</v>
      </c>
      <c r="D58" s="400"/>
      <c r="E58" s="400"/>
      <c r="F58" s="400"/>
      <c r="G58" s="400"/>
      <c r="H58" s="400"/>
      <c r="I58" s="399"/>
      <c r="J58" s="345">
        <v>232</v>
      </c>
      <c r="K58" s="344">
        <v>3</v>
      </c>
      <c r="L58" s="344">
        <v>10</v>
      </c>
      <c r="M58" s="343">
        <v>0</v>
      </c>
      <c r="N58" s="342">
        <v>0</v>
      </c>
      <c r="O58" s="367">
        <f>O60</f>
        <v>100000</v>
      </c>
      <c r="P58" s="367">
        <f>P60</f>
        <v>100000</v>
      </c>
      <c r="Q58" s="367">
        <f>Q60</f>
        <v>100000</v>
      </c>
    </row>
    <row r="59" spans="1:17" ht="103.5" customHeight="1" x14ac:dyDescent="0.25">
      <c r="A59" s="331"/>
      <c r="B59" s="330"/>
      <c r="C59" s="397"/>
      <c r="D59" s="340" t="s">
        <v>329</v>
      </c>
      <c r="E59" s="339"/>
      <c r="F59" s="339"/>
      <c r="G59" s="339"/>
      <c r="H59" s="339"/>
      <c r="I59" s="338"/>
      <c r="J59" s="345">
        <v>232</v>
      </c>
      <c r="K59" s="344">
        <v>3</v>
      </c>
      <c r="L59" s="344">
        <v>10</v>
      </c>
      <c r="M59" s="369">
        <v>6200000000</v>
      </c>
      <c r="N59" s="342">
        <v>0</v>
      </c>
      <c r="O59" s="367">
        <f>O60</f>
        <v>100000</v>
      </c>
      <c r="P59" s="367">
        <v>100000</v>
      </c>
      <c r="Q59" s="367">
        <v>100000</v>
      </c>
    </row>
    <row r="60" spans="1:17" ht="69.75" customHeight="1" x14ac:dyDescent="0.25">
      <c r="A60" s="331"/>
      <c r="B60" s="330"/>
      <c r="C60" s="329"/>
      <c r="D60" s="429" t="s">
        <v>365</v>
      </c>
      <c r="E60" s="428"/>
      <c r="F60" s="428"/>
      <c r="G60" s="428"/>
      <c r="H60" s="428"/>
      <c r="I60" s="427"/>
      <c r="J60" s="326">
        <v>232</v>
      </c>
      <c r="K60" s="325">
        <v>3</v>
      </c>
      <c r="L60" s="325">
        <v>10</v>
      </c>
      <c r="M60" s="324">
        <v>6230000000</v>
      </c>
      <c r="N60" s="323">
        <v>0</v>
      </c>
      <c r="O60" s="357">
        <f>O61</f>
        <v>100000</v>
      </c>
      <c r="P60" s="357">
        <f>P61</f>
        <v>100000</v>
      </c>
      <c r="Q60" s="357">
        <f>Q61</f>
        <v>100000</v>
      </c>
    </row>
    <row r="61" spans="1:17" ht="77.25" customHeight="1" x14ac:dyDescent="0.25">
      <c r="A61" s="331"/>
      <c r="B61" s="330"/>
      <c r="C61" s="329"/>
      <c r="D61" s="430"/>
      <c r="E61" s="429" t="s">
        <v>364</v>
      </c>
      <c r="F61" s="428"/>
      <c r="G61" s="428"/>
      <c r="H61" s="428"/>
      <c r="I61" s="427"/>
      <c r="J61" s="326">
        <v>232</v>
      </c>
      <c r="K61" s="325">
        <v>3</v>
      </c>
      <c r="L61" s="325">
        <v>10</v>
      </c>
      <c r="M61" s="324">
        <v>6230095020</v>
      </c>
      <c r="N61" s="323">
        <v>0</v>
      </c>
      <c r="O61" s="357">
        <f>O62</f>
        <v>100000</v>
      </c>
      <c r="P61" s="357">
        <f>P62</f>
        <v>100000</v>
      </c>
      <c r="Q61" s="357">
        <f>Q62</f>
        <v>100000</v>
      </c>
    </row>
    <row r="62" spans="1:17" ht="45.75" customHeight="1" x14ac:dyDescent="0.25">
      <c r="A62" s="331"/>
      <c r="B62" s="330"/>
      <c r="C62" s="329"/>
      <c r="D62" s="352"/>
      <c r="E62" s="352"/>
      <c r="F62" s="351" t="s">
        <v>326</v>
      </c>
      <c r="G62" s="351"/>
      <c r="H62" s="351"/>
      <c r="I62" s="351"/>
      <c r="J62" s="326">
        <v>232</v>
      </c>
      <c r="K62" s="325">
        <v>3</v>
      </c>
      <c r="L62" s="325">
        <v>10</v>
      </c>
      <c r="M62" s="324">
        <v>6230095020</v>
      </c>
      <c r="N62" s="323" t="s">
        <v>336</v>
      </c>
      <c r="O62" s="357">
        <f>O63</f>
        <v>100000</v>
      </c>
      <c r="P62" s="357">
        <f>P63</f>
        <v>100000</v>
      </c>
      <c r="Q62" s="357">
        <f>Q63</f>
        <v>100000</v>
      </c>
    </row>
    <row r="63" spans="1:17" ht="20.45" customHeight="1" x14ac:dyDescent="0.25">
      <c r="A63" s="331"/>
      <c r="B63" s="330"/>
      <c r="C63" s="329"/>
      <c r="D63" s="352"/>
      <c r="E63" s="352"/>
      <c r="F63" s="327" t="s">
        <v>400</v>
      </c>
      <c r="G63" s="327"/>
      <c r="H63" s="327"/>
      <c r="I63" s="327"/>
      <c r="J63" s="326">
        <v>232</v>
      </c>
      <c r="K63" s="325">
        <v>3</v>
      </c>
      <c r="L63" s="325">
        <v>10</v>
      </c>
      <c r="M63" s="324">
        <v>6230095020</v>
      </c>
      <c r="N63" s="353">
        <v>247</v>
      </c>
      <c r="O63" s="357">
        <v>100000</v>
      </c>
      <c r="P63" s="322">
        <v>100000</v>
      </c>
      <c r="Q63" s="321">
        <v>100000</v>
      </c>
    </row>
    <row r="64" spans="1:17" ht="51" customHeight="1" x14ac:dyDescent="0.25">
      <c r="A64" s="331"/>
      <c r="B64" s="330"/>
      <c r="C64" s="329"/>
      <c r="D64" s="352"/>
      <c r="E64" s="352"/>
      <c r="F64" s="340" t="s">
        <v>93</v>
      </c>
      <c r="G64" s="339"/>
      <c r="H64" s="339"/>
      <c r="I64" s="338"/>
      <c r="J64" s="345">
        <v>232</v>
      </c>
      <c r="K64" s="344">
        <v>3</v>
      </c>
      <c r="L64" s="344">
        <v>14</v>
      </c>
      <c r="M64" s="343">
        <v>0</v>
      </c>
      <c r="N64" s="342">
        <v>0</v>
      </c>
      <c r="O64" s="341">
        <f>O66</f>
        <v>10000</v>
      </c>
      <c r="P64" s="341">
        <f>P66</f>
        <v>10000</v>
      </c>
      <c r="Q64" s="341">
        <f>Q66</f>
        <v>10000</v>
      </c>
    </row>
    <row r="65" spans="1:17" ht="93" customHeight="1" x14ac:dyDescent="0.25">
      <c r="A65" s="331"/>
      <c r="B65" s="330"/>
      <c r="C65" s="329"/>
      <c r="D65" s="352"/>
      <c r="E65" s="352"/>
      <c r="F65" s="340" t="s">
        <v>329</v>
      </c>
      <c r="G65" s="339"/>
      <c r="H65" s="339"/>
      <c r="I65" s="338"/>
      <c r="J65" s="345">
        <v>232</v>
      </c>
      <c r="K65" s="344">
        <v>3</v>
      </c>
      <c r="L65" s="344">
        <v>14</v>
      </c>
      <c r="M65" s="335">
        <v>6200000000</v>
      </c>
      <c r="N65" s="342">
        <v>0</v>
      </c>
      <c r="O65" s="341">
        <v>10000</v>
      </c>
      <c r="P65" s="341">
        <v>10000</v>
      </c>
      <c r="Q65" s="341">
        <v>10000</v>
      </c>
    </row>
    <row r="66" spans="1:17" ht="46.5" customHeight="1" x14ac:dyDescent="0.25">
      <c r="A66" s="331"/>
      <c r="B66" s="330"/>
      <c r="C66" s="329"/>
      <c r="D66" s="352"/>
      <c r="E66" s="352"/>
      <c r="F66" s="426" t="s">
        <v>363</v>
      </c>
      <c r="G66" s="425"/>
      <c r="H66" s="425"/>
      <c r="I66" s="424"/>
      <c r="J66" s="326">
        <v>232</v>
      </c>
      <c r="K66" s="325">
        <v>3</v>
      </c>
      <c r="L66" s="325">
        <v>14</v>
      </c>
      <c r="M66" s="324">
        <v>6240000000</v>
      </c>
      <c r="N66" s="323">
        <v>0</v>
      </c>
      <c r="O66" s="322">
        <f>O67</f>
        <v>10000</v>
      </c>
      <c r="P66" s="322">
        <f>P67</f>
        <v>10000</v>
      </c>
      <c r="Q66" s="322">
        <f>Q67</f>
        <v>10000</v>
      </c>
    </row>
    <row r="67" spans="1:17" ht="24.75" customHeight="1" x14ac:dyDescent="0.25">
      <c r="A67" s="331"/>
      <c r="B67" s="330"/>
      <c r="C67" s="329"/>
      <c r="D67" s="352"/>
      <c r="E67" s="352"/>
      <c r="F67" s="426" t="s">
        <v>362</v>
      </c>
      <c r="G67" s="425"/>
      <c r="H67" s="425"/>
      <c r="I67" s="424"/>
      <c r="J67" s="326">
        <v>232</v>
      </c>
      <c r="K67" s="325">
        <v>3</v>
      </c>
      <c r="L67" s="325">
        <v>14</v>
      </c>
      <c r="M67" s="324">
        <v>6240020040</v>
      </c>
      <c r="N67" s="323">
        <v>0</v>
      </c>
      <c r="O67" s="322">
        <f>O68</f>
        <v>10000</v>
      </c>
      <c r="P67" s="322">
        <f>P68</f>
        <v>10000</v>
      </c>
      <c r="Q67" s="322">
        <f>Q68</f>
        <v>10000</v>
      </c>
    </row>
    <row r="68" spans="1:17" ht="56.25" customHeight="1" x14ac:dyDescent="0.25">
      <c r="A68" s="331"/>
      <c r="B68" s="330"/>
      <c r="C68" s="329"/>
      <c r="D68" s="352"/>
      <c r="E68" s="352"/>
      <c r="F68" s="363" t="s">
        <v>361</v>
      </c>
      <c r="G68" s="362"/>
      <c r="H68" s="362"/>
      <c r="I68" s="361"/>
      <c r="J68" s="326">
        <v>232</v>
      </c>
      <c r="K68" s="325">
        <v>3</v>
      </c>
      <c r="L68" s="325">
        <v>14</v>
      </c>
      <c r="M68" s="324">
        <v>6240020040</v>
      </c>
      <c r="N68" s="323">
        <v>240</v>
      </c>
      <c r="O68" s="322">
        <f>O69</f>
        <v>10000</v>
      </c>
      <c r="P68" s="322">
        <f>P69</f>
        <v>10000</v>
      </c>
      <c r="Q68" s="322">
        <f>Q69</f>
        <v>10000</v>
      </c>
    </row>
    <row r="69" spans="1:17" ht="36" customHeight="1" x14ac:dyDescent="0.25">
      <c r="A69" s="331"/>
      <c r="B69" s="330"/>
      <c r="C69" s="329"/>
      <c r="D69" s="352"/>
      <c r="E69" s="352"/>
      <c r="F69" s="363" t="s">
        <v>397</v>
      </c>
      <c r="G69" s="362"/>
      <c r="H69" s="362"/>
      <c r="I69" s="361"/>
      <c r="J69" s="326">
        <v>232</v>
      </c>
      <c r="K69" s="325">
        <v>3</v>
      </c>
      <c r="L69" s="325">
        <v>14</v>
      </c>
      <c r="M69" s="324">
        <v>6240020040</v>
      </c>
      <c r="N69" s="323">
        <v>244</v>
      </c>
      <c r="O69" s="322">
        <v>10000</v>
      </c>
      <c r="P69" s="322">
        <v>10000</v>
      </c>
      <c r="Q69" s="321">
        <v>10000</v>
      </c>
    </row>
    <row r="70" spans="1:17" ht="24" customHeight="1" x14ac:dyDescent="0.25">
      <c r="A70" s="410" t="s">
        <v>360</v>
      </c>
      <c r="B70" s="409"/>
      <c r="C70" s="409"/>
      <c r="D70" s="409"/>
      <c r="E70" s="409"/>
      <c r="F70" s="409"/>
      <c r="G70" s="409"/>
      <c r="H70" s="409"/>
      <c r="I70" s="408"/>
      <c r="J70" s="345">
        <v>232</v>
      </c>
      <c r="K70" s="344">
        <v>4</v>
      </c>
      <c r="L70" s="344">
        <v>0</v>
      </c>
      <c r="M70" s="343">
        <v>0</v>
      </c>
      <c r="N70" s="342">
        <v>0</v>
      </c>
      <c r="O70" s="341">
        <f>O71</f>
        <v>1309000</v>
      </c>
      <c r="P70" s="341">
        <f>P71+P81</f>
        <v>1353000</v>
      </c>
      <c r="Q70" s="341">
        <f>Q71+Q81</f>
        <v>1407000</v>
      </c>
    </row>
    <row r="71" spans="1:17" ht="25.5" customHeight="1" x14ac:dyDescent="0.25">
      <c r="A71" s="331"/>
      <c r="B71" s="330"/>
      <c r="C71" s="401" t="s">
        <v>106</v>
      </c>
      <c r="D71" s="400"/>
      <c r="E71" s="400"/>
      <c r="F71" s="400"/>
      <c r="G71" s="400"/>
      <c r="H71" s="400"/>
      <c r="I71" s="399"/>
      <c r="J71" s="345">
        <v>232</v>
      </c>
      <c r="K71" s="344">
        <v>4</v>
      </c>
      <c r="L71" s="344">
        <v>9</v>
      </c>
      <c r="M71" s="343">
        <v>0</v>
      </c>
      <c r="N71" s="342">
        <v>0</v>
      </c>
      <c r="O71" s="341">
        <f>O72</f>
        <v>1309000</v>
      </c>
      <c r="P71" s="341">
        <f>P73</f>
        <v>1353000</v>
      </c>
      <c r="Q71" s="398">
        <f>Q73</f>
        <v>1407000</v>
      </c>
    </row>
    <row r="72" spans="1:17" ht="84.6" customHeight="1" x14ac:dyDescent="0.25">
      <c r="A72" s="331"/>
      <c r="B72" s="330"/>
      <c r="C72" s="397"/>
      <c r="D72" s="340" t="s">
        <v>329</v>
      </c>
      <c r="E72" s="339"/>
      <c r="F72" s="339"/>
      <c r="G72" s="339"/>
      <c r="H72" s="339"/>
      <c r="I72" s="338"/>
      <c r="J72" s="345">
        <v>232</v>
      </c>
      <c r="K72" s="344">
        <v>4</v>
      </c>
      <c r="L72" s="344">
        <v>9</v>
      </c>
      <c r="M72" s="335">
        <v>6200000000</v>
      </c>
      <c r="N72" s="342">
        <v>0</v>
      </c>
      <c r="O72" s="341">
        <f>O74+O78</f>
        <v>1309000</v>
      </c>
      <c r="P72" s="341">
        <f>P74+P78</f>
        <v>1353000</v>
      </c>
      <c r="Q72" s="341">
        <f>Q74+Q78</f>
        <v>1407000</v>
      </c>
    </row>
    <row r="73" spans="1:17" ht="33" customHeight="1" x14ac:dyDescent="0.25">
      <c r="A73" s="331"/>
      <c r="B73" s="330"/>
      <c r="C73" s="329"/>
      <c r="D73" s="366" t="s">
        <v>359</v>
      </c>
      <c r="E73" s="365"/>
      <c r="F73" s="365"/>
      <c r="G73" s="365"/>
      <c r="H73" s="365"/>
      <c r="I73" s="364"/>
      <c r="J73" s="326">
        <v>232</v>
      </c>
      <c r="K73" s="325">
        <v>4</v>
      </c>
      <c r="L73" s="325">
        <v>9</v>
      </c>
      <c r="M73" s="324">
        <v>6250000000</v>
      </c>
      <c r="N73" s="323">
        <v>0</v>
      </c>
      <c r="O73" s="322">
        <f>O74+O78</f>
        <v>1309000</v>
      </c>
      <c r="P73" s="322">
        <f>P74+P78</f>
        <v>1353000</v>
      </c>
      <c r="Q73" s="322">
        <f>Q74+Q78</f>
        <v>1407000</v>
      </c>
    </row>
    <row r="74" spans="1:17" ht="31.15" customHeight="1" x14ac:dyDescent="0.25">
      <c r="A74" s="331"/>
      <c r="B74" s="330"/>
      <c r="C74" s="329"/>
      <c r="D74" s="366" t="s">
        <v>358</v>
      </c>
      <c r="E74" s="365"/>
      <c r="F74" s="365"/>
      <c r="G74" s="365"/>
      <c r="H74" s="365"/>
      <c r="I74" s="364"/>
      <c r="J74" s="326">
        <v>232</v>
      </c>
      <c r="K74" s="325">
        <v>4</v>
      </c>
      <c r="L74" s="325">
        <v>9</v>
      </c>
      <c r="M74" s="324">
        <v>6250095280</v>
      </c>
      <c r="N74" s="323">
        <v>0</v>
      </c>
      <c r="O74" s="322">
        <f>O75</f>
        <v>1309000</v>
      </c>
      <c r="P74" s="322">
        <f>P75</f>
        <v>1353000</v>
      </c>
      <c r="Q74" s="321">
        <f>Q75</f>
        <v>1407000</v>
      </c>
    </row>
    <row r="75" spans="1:17" ht="29.45" customHeight="1" x14ac:dyDescent="0.25">
      <c r="A75" s="331"/>
      <c r="B75" s="330"/>
      <c r="C75" s="329"/>
      <c r="D75" s="352"/>
      <c r="E75" s="352"/>
      <c r="F75" s="351" t="s">
        <v>326</v>
      </c>
      <c r="G75" s="351"/>
      <c r="H75" s="351"/>
      <c r="I75" s="351"/>
      <c r="J75" s="326">
        <v>232</v>
      </c>
      <c r="K75" s="325">
        <v>4</v>
      </c>
      <c r="L75" s="325">
        <v>9</v>
      </c>
      <c r="M75" s="324">
        <v>6250095280</v>
      </c>
      <c r="N75" s="323" t="s">
        <v>336</v>
      </c>
      <c r="O75" s="322">
        <f>O76+O77</f>
        <v>1309000</v>
      </c>
      <c r="P75" s="322">
        <f>P76+P77</f>
        <v>1353000</v>
      </c>
      <c r="Q75" s="322">
        <f>Q76+Q77</f>
        <v>1407000</v>
      </c>
    </row>
    <row r="76" spans="1:17" ht="27" customHeight="1" x14ac:dyDescent="0.25">
      <c r="A76" s="331"/>
      <c r="B76" s="330"/>
      <c r="C76" s="329"/>
      <c r="D76" s="352"/>
      <c r="E76" s="327" t="s">
        <v>397</v>
      </c>
      <c r="F76" s="327"/>
      <c r="G76" s="327"/>
      <c r="H76" s="327"/>
      <c r="I76" s="327"/>
      <c r="J76" s="326">
        <v>232</v>
      </c>
      <c r="K76" s="325">
        <v>4</v>
      </c>
      <c r="L76" s="325">
        <v>9</v>
      </c>
      <c r="M76" s="324">
        <v>6250095280</v>
      </c>
      <c r="N76" s="323">
        <v>244</v>
      </c>
      <c r="O76" s="322">
        <v>709000</v>
      </c>
      <c r="P76" s="322">
        <v>753000</v>
      </c>
      <c r="Q76" s="321">
        <v>807000</v>
      </c>
    </row>
    <row r="77" spans="1:17" ht="22.9" customHeight="1" x14ac:dyDescent="0.25">
      <c r="A77" s="423"/>
      <c r="B77" s="330"/>
      <c r="C77" s="329"/>
      <c r="D77" s="363" t="s">
        <v>400</v>
      </c>
      <c r="E77" s="362"/>
      <c r="F77" s="362"/>
      <c r="G77" s="362"/>
      <c r="H77" s="362"/>
      <c r="I77" s="361"/>
      <c r="J77" s="326">
        <v>232</v>
      </c>
      <c r="K77" s="325">
        <v>4</v>
      </c>
      <c r="L77" s="325">
        <v>9</v>
      </c>
      <c r="M77" s="324">
        <v>6250095280</v>
      </c>
      <c r="N77" s="323">
        <v>247</v>
      </c>
      <c r="O77" s="322">
        <v>600000</v>
      </c>
      <c r="P77" s="322">
        <v>600000</v>
      </c>
      <c r="Q77" s="384">
        <v>600000</v>
      </c>
    </row>
    <row r="78" spans="1:17" ht="46.15" customHeight="1" x14ac:dyDescent="0.25">
      <c r="A78" s="350"/>
      <c r="B78" s="330"/>
      <c r="C78" s="329"/>
      <c r="D78" s="363" t="s">
        <v>357</v>
      </c>
      <c r="E78" s="362"/>
      <c r="F78" s="362"/>
      <c r="G78" s="362"/>
      <c r="H78" s="362"/>
      <c r="I78" s="361"/>
      <c r="J78" s="326">
        <v>232</v>
      </c>
      <c r="K78" s="325">
        <v>4</v>
      </c>
      <c r="L78" s="325">
        <v>9</v>
      </c>
      <c r="M78" s="386" t="s">
        <v>356</v>
      </c>
      <c r="N78" s="323">
        <v>0</v>
      </c>
      <c r="O78" s="322">
        <f>O79</f>
        <v>0</v>
      </c>
      <c r="P78" s="322">
        <f>P79</f>
        <v>0</v>
      </c>
      <c r="Q78" s="322">
        <f>Q79</f>
        <v>0</v>
      </c>
    </row>
    <row r="79" spans="1:17" ht="34.5" customHeight="1" x14ac:dyDescent="0.25">
      <c r="A79" s="417"/>
      <c r="B79" s="330"/>
      <c r="C79" s="329"/>
      <c r="D79" s="327" t="s">
        <v>326</v>
      </c>
      <c r="E79" s="327"/>
      <c r="F79" s="327"/>
      <c r="G79" s="327"/>
      <c r="H79" s="327"/>
      <c r="I79" s="327"/>
      <c r="J79" s="326">
        <v>232</v>
      </c>
      <c r="K79" s="325">
        <v>4</v>
      </c>
      <c r="L79" s="325">
        <v>9</v>
      </c>
      <c r="M79" s="386" t="s">
        <v>356</v>
      </c>
      <c r="N79" s="323">
        <v>240</v>
      </c>
      <c r="O79" s="322">
        <f>O80</f>
        <v>0</v>
      </c>
      <c r="P79" s="322">
        <f>P80</f>
        <v>0</v>
      </c>
      <c r="Q79" s="322">
        <f>Q80</f>
        <v>0</v>
      </c>
    </row>
    <row r="80" spans="1:17" ht="34.5" customHeight="1" x14ac:dyDescent="0.25">
      <c r="A80" s="417"/>
      <c r="B80" s="330"/>
      <c r="C80" s="329"/>
      <c r="D80" s="327" t="s">
        <v>397</v>
      </c>
      <c r="E80" s="327"/>
      <c r="F80" s="327"/>
      <c r="G80" s="327"/>
      <c r="H80" s="327"/>
      <c r="I80" s="327"/>
      <c r="J80" s="326">
        <v>232</v>
      </c>
      <c r="K80" s="325">
        <v>4</v>
      </c>
      <c r="L80" s="325">
        <v>9</v>
      </c>
      <c r="M80" s="386" t="s">
        <v>356</v>
      </c>
      <c r="N80" s="323">
        <v>244</v>
      </c>
      <c r="O80" s="322">
        <v>0</v>
      </c>
      <c r="P80" s="322">
        <v>0</v>
      </c>
      <c r="Q80" s="321">
        <v>0</v>
      </c>
    </row>
    <row r="81" spans="1:17" ht="28.9" customHeight="1" x14ac:dyDescent="0.25">
      <c r="A81" s="417"/>
      <c r="B81" s="330"/>
      <c r="C81" s="340" t="s">
        <v>68</v>
      </c>
      <c r="D81" s="339"/>
      <c r="E81" s="339"/>
      <c r="F81" s="339"/>
      <c r="G81" s="339"/>
      <c r="H81" s="339"/>
      <c r="I81" s="338"/>
      <c r="J81" s="345">
        <v>232</v>
      </c>
      <c r="K81" s="344">
        <v>4</v>
      </c>
      <c r="L81" s="344">
        <v>12</v>
      </c>
      <c r="M81" s="343">
        <v>0</v>
      </c>
      <c r="N81" s="342">
        <v>0</v>
      </c>
      <c r="O81" s="322">
        <v>0</v>
      </c>
      <c r="P81" s="322">
        <v>0</v>
      </c>
      <c r="Q81" s="321">
        <v>0</v>
      </c>
    </row>
    <row r="82" spans="1:17" ht="81.599999999999994" customHeight="1" x14ac:dyDescent="0.25">
      <c r="A82" s="417"/>
      <c r="B82" s="330"/>
      <c r="C82" s="340" t="s">
        <v>329</v>
      </c>
      <c r="D82" s="339"/>
      <c r="E82" s="339"/>
      <c r="F82" s="339"/>
      <c r="G82" s="339"/>
      <c r="H82" s="339"/>
      <c r="I82" s="338"/>
      <c r="J82" s="326">
        <v>232</v>
      </c>
      <c r="K82" s="325">
        <v>4</v>
      </c>
      <c r="L82" s="325">
        <v>12</v>
      </c>
      <c r="M82" s="422">
        <v>6200000000</v>
      </c>
      <c r="N82" s="342">
        <v>0</v>
      </c>
      <c r="O82" s="322">
        <v>0</v>
      </c>
      <c r="P82" s="322">
        <v>0</v>
      </c>
      <c r="Q82" s="321">
        <v>0</v>
      </c>
    </row>
    <row r="83" spans="1:17" ht="56.45" customHeight="1" x14ac:dyDescent="0.25">
      <c r="A83" s="417"/>
      <c r="B83" s="330"/>
      <c r="C83" s="421" t="s">
        <v>402</v>
      </c>
      <c r="D83" s="420"/>
      <c r="E83" s="420"/>
      <c r="F83" s="420"/>
      <c r="G83" s="420"/>
      <c r="H83" s="420"/>
      <c r="I83" s="419"/>
      <c r="J83" s="413">
        <v>232</v>
      </c>
      <c r="K83" s="412">
        <v>4</v>
      </c>
      <c r="L83" s="412">
        <v>12</v>
      </c>
      <c r="M83" s="411" t="s">
        <v>354</v>
      </c>
      <c r="N83" s="418">
        <v>0</v>
      </c>
      <c r="O83" s="322">
        <v>0</v>
      </c>
      <c r="P83" s="322">
        <v>0</v>
      </c>
      <c r="Q83" s="321">
        <v>0</v>
      </c>
    </row>
    <row r="84" spans="1:17" ht="33.6" customHeight="1" x14ac:dyDescent="0.25">
      <c r="A84" s="417"/>
      <c r="B84" s="330"/>
      <c r="C84" s="421" t="s">
        <v>353</v>
      </c>
      <c r="D84" s="420"/>
      <c r="E84" s="420"/>
      <c r="F84" s="420"/>
      <c r="G84" s="420"/>
      <c r="H84" s="420"/>
      <c r="I84" s="419"/>
      <c r="J84" s="413">
        <v>232</v>
      </c>
      <c r="K84" s="412">
        <v>4</v>
      </c>
      <c r="L84" s="412">
        <v>12</v>
      </c>
      <c r="M84" s="411" t="s">
        <v>351</v>
      </c>
      <c r="N84" s="418">
        <v>0</v>
      </c>
      <c r="O84" s="322">
        <v>0</v>
      </c>
      <c r="P84" s="322">
        <v>0</v>
      </c>
      <c r="Q84" s="321">
        <v>0</v>
      </c>
    </row>
    <row r="85" spans="1:17" ht="34.5" customHeight="1" x14ac:dyDescent="0.25">
      <c r="A85" s="417"/>
      <c r="B85" s="330"/>
      <c r="C85" s="421" t="s">
        <v>352</v>
      </c>
      <c r="D85" s="420"/>
      <c r="E85" s="420"/>
      <c r="F85" s="420"/>
      <c r="G85" s="420"/>
      <c r="H85" s="420"/>
      <c r="I85" s="419"/>
      <c r="J85" s="413">
        <v>232</v>
      </c>
      <c r="K85" s="412">
        <v>4</v>
      </c>
      <c r="L85" s="412">
        <v>12</v>
      </c>
      <c r="M85" s="411" t="s">
        <v>351</v>
      </c>
      <c r="N85" s="418">
        <v>410</v>
      </c>
      <c r="O85" s="322">
        <v>0</v>
      </c>
      <c r="P85" s="322">
        <v>0</v>
      </c>
      <c r="Q85" s="321">
        <v>0</v>
      </c>
    </row>
    <row r="86" spans="1:17" ht="46.9" customHeight="1" x14ac:dyDescent="0.25">
      <c r="A86" s="417"/>
      <c r="B86" s="330"/>
      <c r="C86" s="416" t="s">
        <v>401</v>
      </c>
      <c r="D86" s="415"/>
      <c r="E86" s="415"/>
      <c r="F86" s="415"/>
      <c r="G86" s="415"/>
      <c r="H86" s="415"/>
      <c r="I86" s="414"/>
      <c r="J86" s="413">
        <v>232</v>
      </c>
      <c r="K86" s="412">
        <v>4</v>
      </c>
      <c r="L86" s="412">
        <v>12</v>
      </c>
      <c r="M86" s="411" t="s">
        <v>351</v>
      </c>
      <c r="N86" s="323">
        <v>414</v>
      </c>
      <c r="O86" s="322">
        <v>0</v>
      </c>
      <c r="P86" s="322">
        <v>0</v>
      </c>
      <c r="Q86" s="321">
        <v>0</v>
      </c>
    </row>
    <row r="87" spans="1:17" ht="31.5" customHeight="1" x14ac:dyDescent="0.25">
      <c r="A87" s="410" t="s">
        <v>350</v>
      </c>
      <c r="B87" s="409"/>
      <c r="C87" s="409"/>
      <c r="D87" s="409"/>
      <c r="E87" s="409"/>
      <c r="F87" s="409"/>
      <c r="G87" s="409"/>
      <c r="H87" s="409"/>
      <c r="I87" s="408"/>
      <c r="J87" s="345">
        <v>232</v>
      </c>
      <c r="K87" s="344">
        <v>5</v>
      </c>
      <c r="L87" s="344">
        <v>0</v>
      </c>
      <c r="M87" s="343">
        <v>0</v>
      </c>
      <c r="N87" s="342">
        <v>0</v>
      </c>
      <c r="O87" s="341">
        <f>O88+O93</f>
        <v>1887664</v>
      </c>
      <c r="P87" s="341">
        <f>P88+P93</f>
        <v>760100</v>
      </c>
      <c r="Q87" s="398">
        <f>Q88+Q93</f>
        <v>665000</v>
      </c>
    </row>
    <row r="88" spans="1:17" ht="15" customHeight="1" x14ac:dyDescent="0.25">
      <c r="A88" s="331"/>
      <c r="B88" s="330"/>
      <c r="C88" s="401" t="s">
        <v>92</v>
      </c>
      <c r="D88" s="400"/>
      <c r="E88" s="400"/>
      <c r="F88" s="400"/>
      <c r="G88" s="400"/>
      <c r="H88" s="400"/>
      <c r="I88" s="399"/>
      <c r="J88" s="345">
        <v>232</v>
      </c>
      <c r="K88" s="344">
        <v>5</v>
      </c>
      <c r="L88" s="344">
        <v>1</v>
      </c>
      <c r="M88" s="343">
        <v>0</v>
      </c>
      <c r="N88" s="342">
        <v>0</v>
      </c>
      <c r="O88" s="341">
        <f>O89</f>
        <v>45000</v>
      </c>
      <c r="P88" s="341">
        <f>P89</f>
        <v>45000</v>
      </c>
      <c r="Q88" s="398">
        <f>Q89</f>
        <v>45000</v>
      </c>
    </row>
    <row r="89" spans="1:17" ht="33" customHeight="1" x14ac:dyDescent="0.25">
      <c r="A89" s="331"/>
      <c r="B89" s="330"/>
      <c r="C89" s="329"/>
      <c r="D89" s="407" t="s">
        <v>349</v>
      </c>
      <c r="E89" s="406"/>
      <c r="F89" s="406"/>
      <c r="G89" s="406"/>
      <c r="H89" s="406"/>
      <c r="I89" s="405"/>
      <c r="J89" s="326">
        <v>232</v>
      </c>
      <c r="K89" s="325">
        <v>5</v>
      </c>
      <c r="L89" s="325">
        <v>1</v>
      </c>
      <c r="M89" s="337">
        <v>7700000000</v>
      </c>
      <c r="N89" s="323">
        <v>0</v>
      </c>
      <c r="O89" s="322">
        <f>O90</f>
        <v>45000</v>
      </c>
      <c r="P89" s="322">
        <f>P90</f>
        <v>45000</v>
      </c>
      <c r="Q89" s="321">
        <f>Q90</f>
        <v>45000</v>
      </c>
    </row>
    <row r="90" spans="1:17" ht="68.25" customHeight="1" x14ac:dyDescent="0.25">
      <c r="A90" s="331"/>
      <c r="B90" s="330"/>
      <c r="C90" s="329"/>
      <c r="D90" s="352"/>
      <c r="E90" s="351" t="s">
        <v>348</v>
      </c>
      <c r="F90" s="351"/>
      <c r="G90" s="351"/>
      <c r="H90" s="351"/>
      <c r="I90" s="351"/>
      <c r="J90" s="326">
        <v>232</v>
      </c>
      <c r="K90" s="325">
        <v>5</v>
      </c>
      <c r="L90" s="325">
        <v>1</v>
      </c>
      <c r="M90" s="337">
        <v>7700090140</v>
      </c>
      <c r="N90" s="323">
        <v>0</v>
      </c>
      <c r="O90" s="322">
        <f>O91</f>
        <v>45000</v>
      </c>
      <c r="P90" s="322">
        <f>P91</f>
        <v>45000</v>
      </c>
      <c r="Q90" s="321">
        <f>Q91</f>
        <v>45000</v>
      </c>
    </row>
    <row r="91" spans="1:17" ht="31.5" customHeight="1" x14ac:dyDescent="0.25">
      <c r="A91" s="331"/>
      <c r="B91" s="330"/>
      <c r="C91" s="329"/>
      <c r="D91" s="352"/>
      <c r="E91" s="352"/>
      <c r="F91" s="351" t="s">
        <v>326</v>
      </c>
      <c r="G91" s="351"/>
      <c r="H91" s="351"/>
      <c r="I91" s="351"/>
      <c r="J91" s="326">
        <v>232</v>
      </c>
      <c r="K91" s="325">
        <v>5</v>
      </c>
      <c r="L91" s="325">
        <v>1</v>
      </c>
      <c r="M91" s="337">
        <v>7700090140</v>
      </c>
      <c r="N91" s="323" t="s">
        <v>336</v>
      </c>
      <c r="O91" s="322">
        <f>O92</f>
        <v>45000</v>
      </c>
      <c r="P91" s="322">
        <f>P92</f>
        <v>45000</v>
      </c>
      <c r="Q91" s="322">
        <f>Q92</f>
        <v>45000</v>
      </c>
    </row>
    <row r="92" spans="1:17" s="313" customFormat="1" ht="41.25" customHeight="1" x14ac:dyDescent="0.25">
      <c r="A92" s="404"/>
      <c r="B92" s="403"/>
      <c r="C92" s="402"/>
      <c r="D92" s="328"/>
      <c r="E92" s="328"/>
      <c r="F92" s="327" t="s">
        <v>397</v>
      </c>
      <c r="G92" s="327"/>
      <c r="H92" s="327"/>
      <c r="I92" s="327"/>
      <c r="J92" s="326">
        <v>232</v>
      </c>
      <c r="K92" s="325">
        <v>5</v>
      </c>
      <c r="L92" s="325">
        <v>1</v>
      </c>
      <c r="M92" s="337">
        <v>7700090140</v>
      </c>
      <c r="N92" s="323">
        <v>244</v>
      </c>
      <c r="O92" s="322">
        <v>45000</v>
      </c>
      <c r="P92" s="322">
        <v>45000</v>
      </c>
      <c r="Q92" s="322">
        <v>45000</v>
      </c>
    </row>
    <row r="93" spans="1:17" ht="21.75" customHeight="1" x14ac:dyDescent="0.25">
      <c r="A93" s="331"/>
      <c r="B93" s="330"/>
      <c r="C93" s="401" t="s">
        <v>56</v>
      </c>
      <c r="D93" s="400"/>
      <c r="E93" s="400"/>
      <c r="F93" s="400"/>
      <c r="G93" s="400"/>
      <c r="H93" s="400"/>
      <c r="I93" s="399"/>
      <c r="J93" s="345">
        <v>232</v>
      </c>
      <c r="K93" s="344">
        <v>5</v>
      </c>
      <c r="L93" s="344">
        <v>3</v>
      </c>
      <c r="M93" s="343">
        <v>0</v>
      </c>
      <c r="N93" s="342">
        <v>0</v>
      </c>
      <c r="O93" s="341">
        <f>O94</f>
        <v>1842664</v>
      </c>
      <c r="P93" s="341">
        <f>P94</f>
        <v>715100</v>
      </c>
      <c r="Q93" s="398">
        <f>Q94</f>
        <v>620000</v>
      </c>
    </row>
    <row r="94" spans="1:17" ht="99.75" customHeight="1" x14ac:dyDescent="0.25">
      <c r="A94" s="331"/>
      <c r="B94" s="330"/>
      <c r="C94" s="397"/>
      <c r="D94" s="396"/>
      <c r="E94" s="339" t="s">
        <v>329</v>
      </c>
      <c r="F94" s="339"/>
      <c r="G94" s="339"/>
      <c r="H94" s="339"/>
      <c r="I94" s="338"/>
      <c r="J94" s="345">
        <v>232</v>
      </c>
      <c r="K94" s="344">
        <v>5</v>
      </c>
      <c r="L94" s="344">
        <v>3</v>
      </c>
      <c r="M94" s="335">
        <v>6200000000</v>
      </c>
      <c r="N94" s="342">
        <v>0</v>
      </c>
      <c r="O94" s="341">
        <f>O95+O100+O103</f>
        <v>1842664</v>
      </c>
      <c r="P94" s="341">
        <f>P95+P100</f>
        <v>715100</v>
      </c>
      <c r="Q94" s="341">
        <f>Q95+Q100</f>
        <v>620000</v>
      </c>
    </row>
    <row r="95" spans="1:17" ht="33" customHeight="1" x14ac:dyDescent="0.25">
      <c r="A95" s="331"/>
      <c r="B95" s="330"/>
      <c r="C95" s="329"/>
      <c r="D95" s="366" t="s">
        <v>347</v>
      </c>
      <c r="E95" s="365"/>
      <c r="F95" s="365"/>
      <c r="G95" s="365"/>
      <c r="H95" s="365"/>
      <c r="I95" s="364"/>
      <c r="J95" s="326">
        <v>232</v>
      </c>
      <c r="K95" s="325">
        <v>5</v>
      </c>
      <c r="L95" s="325">
        <v>3</v>
      </c>
      <c r="M95" s="324">
        <v>6260000000</v>
      </c>
      <c r="N95" s="323">
        <v>0</v>
      </c>
      <c r="O95" s="322">
        <f>O96+O100</f>
        <v>741200</v>
      </c>
      <c r="P95" s="322">
        <f>P96</f>
        <v>715100</v>
      </c>
      <c r="Q95" s="321">
        <f>Q96</f>
        <v>620000</v>
      </c>
    </row>
    <row r="96" spans="1:17" ht="37.5" customHeight="1" x14ac:dyDescent="0.25">
      <c r="A96" s="331"/>
      <c r="B96" s="330"/>
      <c r="C96" s="329"/>
      <c r="D96" s="173"/>
      <c r="E96" s="366" t="s">
        <v>346</v>
      </c>
      <c r="F96" s="365"/>
      <c r="G96" s="365"/>
      <c r="H96" s="365"/>
      <c r="I96" s="364"/>
      <c r="J96" s="326">
        <v>232</v>
      </c>
      <c r="K96" s="325">
        <v>5</v>
      </c>
      <c r="L96" s="325">
        <v>3</v>
      </c>
      <c r="M96" s="324">
        <v>6260095310</v>
      </c>
      <c r="N96" s="323">
        <v>0</v>
      </c>
      <c r="O96" s="322">
        <f>O97</f>
        <v>741200</v>
      </c>
      <c r="P96" s="322">
        <f>P97</f>
        <v>715100</v>
      </c>
      <c r="Q96" s="321">
        <f>Q97</f>
        <v>620000</v>
      </c>
    </row>
    <row r="97" spans="1:17" ht="45" customHeight="1" x14ac:dyDescent="0.25">
      <c r="A97" s="331"/>
      <c r="B97" s="330"/>
      <c r="C97" s="329"/>
      <c r="D97" s="352"/>
      <c r="E97" s="352"/>
      <c r="F97" s="351" t="s">
        <v>326</v>
      </c>
      <c r="G97" s="351"/>
      <c r="H97" s="351"/>
      <c r="I97" s="351"/>
      <c r="J97" s="326">
        <v>232</v>
      </c>
      <c r="K97" s="325">
        <v>5</v>
      </c>
      <c r="L97" s="325">
        <v>3</v>
      </c>
      <c r="M97" s="324">
        <v>6260095310</v>
      </c>
      <c r="N97" s="323" t="s">
        <v>336</v>
      </c>
      <c r="O97" s="322">
        <f>O98+O99</f>
        <v>741200</v>
      </c>
      <c r="P97" s="322">
        <f>P98</f>
        <v>715100</v>
      </c>
      <c r="Q97" s="321">
        <f>Q98</f>
        <v>620000</v>
      </c>
    </row>
    <row r="98" spans="1:17" ht="48.75" customHeight="1" x14ac:dyDescent="0.25">
      <c r="A98" s="331"/>
      <c r="B98" s="330"/>
      <c r="C98" s="329"/>
      <c r="D98" s="352"/>
      <c r="E98" s="352"/>
      <c r="F98" s="327" t="s">
        <v>397</v>
      </c>
      <c r="G98" s="327"/>
      <c r="H98" s="327"/>
      <c r="I98" s="327"/>
      <c r="J98" s="326">
        <v>232</v>
      </c>
      <c r="K98" s="325">
        <v>5</v>
      </c>
      <c r="L98" s="325">
        <v>3</v>
      </c>
      <c r="M98" s="324">
        <v>6260095310</v>
      </c>
      <c r="N98" s="323">
        <v>244</v>
      </c>
      <c r="O98" s="322">
        <v>741200</v>
      </c>
      <c r="P98" s="322">
        <v>715100</v>
      </c>
      <c r="Q98" s="322">
        <v>620000</v>
      </c>
    </row>
    <row r="99" spans="1:17" ht="22.15" customHeight="1" x14ac:dyDescent="0.25">
      <c r="A99" s="393"/>
      <c r="B99" s="330"/>
      <c r="C99" s="329"/>
      <c r="D99" s="352"/>
      <c r="E99" s="352"/>
      <c r="F99" s="363" t="s">
        <v>400</v>
      </c>
      <c r="G99" s="362"/>
      <c r="H99" s="362"/>
      <c r="I99" s="361"/>
      <c r="J99" s="326">
        <v>232</v>
      </c>
      <c r="K99" s="325">
        <v>5</v>
      </c>
      <c r="L99" s="325">
        <v>3</v>
      </c>
      <c r="M99" s="324">
        <v>6260095310</v>
      </c>
      <c r="N99" s="323">
        <v>247</v>
      </c>
      <c r="O99" s="322">
        <v>0</v>
      </c>
      <c r="P99" s="322"/>
      <c r="Q99" s="322"/>
    </row>
    <row r="100" spans="1:17" ht="64.900000000000006" customHeight="1" x14ac:dyDescent="0.25">
      <c r="A100" s="393"/>
      <c r="B100" s="330"/>
      <c r="C100" s="329"/>
      <c r="D100" s="352"/>
      <c r="E100" s="352"/>
      <c r="F100" s="395" t="s">
        <v>345</v>
      </c>
      <c r="G100" s="395"/>
      <c r="H100" s="395"/>
      <c r="I100" s="395"/>
      <c r="J100" s="326">
        <v>232</v>
      </c>
      <c r="K100" s="325">
        <v>5</v>
      </c>
      <c r="L100" s="325">
        <v>3</v>
      </c>
      <c r="M100" s="386" t="s">
        <v>344</v>
      </c>
      <c r="N100" s="394">
        <v>0</v>
      </c>
      <c r="O100" s="322">
        <v>0</v>
      </c>
      <c r="P100" s="385">
        <f>P101</f>
        <v>0</v>
      </c>
      <c r="Q100" s="322">
        <v>0</v>
      </c>
    </row>
    <row r="101" spans="1:17" ht="28.15" customHeight="1" x14ac:dyDescent="0.25">
      <c r="A101" s="393"/>
      <c r="B101" s="330"/>
      <c r="C101" s="329"/>
      <c r="D101" s="352"/>
      <c r="E101" s="352"/>
      <c r="F101" s="351" t="s">
        <v>326</v>
      </c>
      <c r="G101" s="351"/>
      <c r="H101" s="351"/>
      <c r="I101" s="351"/>
      <c r="J101" s="326">
        <v>232</v>
      </c>
      <c r="K101" s="325">
        <v>5</v>
      </c>
      <c r="L101" s="325">
        <v>3</v>
      </c>
      <c r="M101" s="386" t="s">
        <v>344</v>
      </c>
      <c r="N101" s="323">
        <v>240</v>
      </c>
      <c r="O101" s="322">
        <v>0</v>
      </c>
      <c r="P101" s="385">
        <f>P102</f>
        <v>0</v>
      </c>
      <c r="Q101" s="322">
        <v>0</v>
      </c>
    </row>
    <row r="102" spans="1:17" ht="33" customHeight="1" x14ac:dyDescent="0.25">
      <c r="A102" s="393"/>
      <c r="B102" s="330"/>
      <c r="C102" s="329"/>
      <c r="D102" s="352"/>
      <c r="E102" s="352"/>
      <c r="F102" s="327" t="s">
        <v>397</v>
      </c>
      <c r="G102" s="327"/>
      <c r="H102" s="327"/>
      <c r="I102" s="327"/>
      <c r="J102" s="326">
        <v>232</v>
      </c>
      <c r="K102" s="325">
        <v>5</v>
      </c>
      <c r="L102" s="325">
        <v>3</v>
      </c>
      <c r="M102" s="386" t="s">
        <v>344</v>
      </c>
      <c r="N102" s="323">
        <v>244</v>
      </c>
      <c r="O102" s="322">
        <v>0</v>
      </c>
      <c r="P102" s="385">
        <v>0</v>
      </c>
      <c r="Q102" s="322">
        <v>0</v>
      </c>
    </row>
    <row r="103" spans="1:17" ht="33" customHeight="1" x14ac:dyDescent="0.25">
      <c r="A103" s="350"/>
      <c r="B103" s="330"/>
      <c r="C103" s="329"/>
      <c r="D103" s="392" t="s">
        <v>343</v>
      </c>
      <c r="E103" s="392"/>
      <c r="F103" s="392"/>
      <c r="G103" s="392"/>
      <c r="H103" s="392"/>
      <c r="I103" s="392"/>
      <c r="J103" s="326">
        <v>232</v>
      </c>
      <c r="K103" s="325">
        <v>5</v>
      </c>
      <c r="L103" s="325">
        <v>3</v>
      </c>
      <c r="M103" s="386" t="s">
        <v>342</v>
      </c>
      <c r="N103" s="323">
        <v>0</v>
      </c>
      <c r="O103" s="322">
        <f>O105</f>
        <v>1101464</v>
      </c>
      <c r="P103" s="385">
        <v>0</v>
      </c>
      <c r="Q103" s="384">
        <v>0</v>
      </c>
    </row>
    <row r="104" spans="1:17" ht="33" customHeight="1" x14ac:dyDescent="0.25">
      <c r="A104" s="387"/>
      <c r="B104" s="330"/>
      <c r="C104" s="329"/>
      <c r="D104" s="391"/>
      <c r="E104" s="391"/>
      <c r="F104" s="390" t="s">
        <v>341</v>
      </c>
      <c r="G104" s="389"/>
      <c r="H104" s="389"/>
      <c r="I104" s="388"/>
      <c r="J104" s="326">
        <v>232</v>
      </c>
      <c r="K104" s="325">
        <v>5</v>
      </c>
      <c r="L104" s="325">
        <v>3</v>
      </c>
      <c r="M104" s="386" t="s">
        <v>340</v>
      </c>
      <c r="N104" s="323">
        <v>0</v>
      </c>
      <c r="O104" s="322">
        <f>O105</f>
        <v>1101464</v>
      </c>
      <c r="P104" s="385"/>
      <c r="Q104" s="384"/>
    </row>
    <row r="105" spans="1:17" ht="33" customHeight="1" x14ac:dyDescent="0.25">
      <c r="A105" s="387" t="s">
        <v>340</v>
      </c>
      <c r="B105" s="330"/>
      <c r="C105" s="329"/>
      <c r="D105" s="352"/>
      <c r="E105" s="352"/>
      <c r="F105" s="351" t="s">
        <v>326</v>
      </c>
      <c r="G105" s="351"/>
      <c r="H105" s="351"/>
      <c r="I105" s="351"/>
      <c r="J105" s="326">
        <v>232</v>
      </c>
      <c r="K105" s="325">
        <v>5</v>
      </c>
      <c r="L105" s="325">
        <v>3</v>
      </c>
      <c r="M105" s="386" t="s">
        <v>340</v>
      </c>
      <c r="N105" s="323">
        <v>240</v>
      </c>
      <c r="O105" s="322">
        <f>O106</f>
        <v>1101464</v>
      </c>
      <c r="P105" s="385">
        <v>0</v>
      </c>
      <c r="Q105" s="384">
        <v>0</v>
      </c>
    </row>
    <row r="106" spans="1:17" ht="33" customHeight="1" x14ac:dyDescent="0.25">
      <c r="A106" s="387"/>
      <c r="B106" s="330"/>
      <c r="C106" s="329"/>
      <c r="D106" s="352"/>
      <c r="E106" s="352"/>
      <c r="F106" s="327" t="s">
        <v>397</v>
      </c>
      <c r="G106" s="327"/>
      <c r="H106" s="327"/>
      <c r="I106" s="327"/>
      <c r="J106" s="326">
        <v>232</v>
      </c>
      <c r="K106" s="325">
        <v>5</v>
      </c>
      <c r="L106" s="325">
        <v>3</v>
      </c>
      <c r="M106" s="386" t="s">
        <v>340</v>
      </c>
      <c r="N106" s="323">
        <v>244</v>
      </c>
      <c r="O106" s="322">
        <v>1101464</v>
      </c>
      <c r="P106" s="385">
        <v>0</v>
      </c>
      <c r="Q106" s="384">
        <v>0</v>
      </c>
    </row>
    <row r="107" spans="1:17" ht="15" customHeight="1" x14ac:dyDescent="0.25">
      <c r="A107" s="383" t="s">
        <v>339</v>
      </c>
      <c r="B107" s="382"/>
      <c r="C107" s="382"/>
      <c r="D107" s="382"/>
      <c r="E107" s="382"/>
      <c r="F107" s="382"/>
      <c r="G107" s="382"/>
      <c r="H107" s="382"/>
      <c r="I107" s="381"/>
      <c r="J107" s="371">
        <v>232</v>
      </c>
      <c r="K107" s="370">
        <v>8</v>
      </c>
      <c r="L107" s="370">
        <v>0</v>
      </c>
      <c r="M107" s="377">
        <v>0</v>
      </c>
      <c r="N107" s="368">
        <v>0</v>
      </c>
      <c r="O107" s="367">
        <f>O108</f>
        <v>5262100</v>
      </c>
      <c r="P107" s="367">
        <f>P108</f>
        <v>4899400</v>
      </c>
      <c r="Q107" s="376">
        <f>Q108</f>
        <v>5061500</v>
      </c>
    </row>
    <row r="108" spans="1:17" ht="15" customHeight="1" x14ac:dyDescent="0.25">
      <c r="A108" s="375"/>
      <c r="B108" s="374"/>
      <c r="C108" s="380" t="s">
        <v>59</v>
      </c>
      <c r="D108" s="379"/>
      <c r="E108" s="379"/>
      <c r="F108" s="379"/>
      <c r="G108" s="379"/>
      <c r="H108" s="379"/>
      <c r="I108" s="378"/>
      <c r="J108" s="371">
        <v>232</v>
      </c>
      <c r="K108" s="370">
        <v>8</v>
      </c>
      <c r="L108" s="370">
        <v>1</v>
      </c>
      <c r="M108" s="377">
        <v>0</v>
      </c>
      <c r="N108" s="368">
        <v>0</v>
      </c>
      <c r="O108" s="367">
        <f>O111</f>
        <v>5262100</v>
      </c>
      <c r="P108" s="367">
        <f>P109</f>
        <v>4899400</v>
      </c>
      <c r="Q108" s="376">
        <f>Q111</f>
        <v>5061500</v>
      </c>
    </row>
    <row r="109" spans="1:17" ht="105.75" customHeight="1" x14ac:dyDescent="0.25">
      <c r="A109" s="375"/>
      <c r="B109" s="374"/>
      <c r="C109" s="373"/>
      <c r="D109" s="372"/>
      <c r="E109" s="372"/>
      <c r="F109" s="340" t="s">
        <v>329</v>
      </c>
      <c r="G109" s="339"/>
      <c r="H109" s="339"/>
      <c r="I109" s="339"/>
      <c r="J109" s="371">
        <v>232</v>
      </c>
      <c r="K109" s="370">
        <v>8</v>
      </c>
      <c r="L109" s="370">
        <v>1</v>
      </c>
      <c r="M109" s="369">
        <v>6200000000</v>
      </c>
      <c r="N109" s="368">
        <v>0</v>
      </c>
      <c r="O109" s="367">
        <f>O110</f>
        <v>5262100</v>
      </c>
      <c r="P109" s="367">
        <f>P110</f>
        <v>4899400</v>
      </c>
      <c r="Q109" s="367">
        <f>Q110</f>
        <v>5061500</v>
      </c>
    </row>
    <row r="110" spans="1:17" ht="35.25" customHeight="1" x14ac:dyDescent="0.25">
      <c r="A110" s="331"/>
      <c r="B110" s="330"/>
      <c r="C110" s="329"/>
      <c r="D110" s="366" t="s">
        <v>338</v>
      </c>
      <c r="E110" s="365"/>
      <c r="F110" s="365"/>
      <c r="G110" s="365"/>
      <c r="H110" s="365"/>
      <c r="I110" s="364"/>
      <c r="J110" s="326">
        <v>232</v>
      </c>
      <c r="K110" s="325">
        <v>8</v>
      </c>
      <c r="L110" s="325">
        <v>1</v>
      </c>
      <c r="M110" s="324">
        <v>6270000000</v>
      </c>
      <c r="N110" s="323">
        <v>0</v>
      </c>
      <c r="O110" s="322">
        <f>O111</f>
        <v>5262100</v>
      </c>
      <c r="P110" s="322">
        <f>P111+P116</f>
        <v>4899400</v>
      </c>
      <c r="Q110" s="321">
        <f>Q111</f>
        <v>5061500</v>
      </c>
    </row>
    <row r="111" spans="1:17" ht="41.25" customHeight="1" x14ac:dyDescent="0.25">
      <c r="A111" s="331"/>
      <c r="B111" s="330"/>
      <c r="C111" s="329"/>
      <c r="D111" s="173"/>
      <c r="E111" s="366" t="s">
        <v>337</v>
      </c>
      <c r="F111" s="365"/>
      <c r="G111" s="365"/>
      <c r="H111" s="365"/>
      <c r="I111" s="364"/>
      <c r="J111" s="326">
        <v>232</v>
      </c>
      <c r="K111" s="325">
        <v>8</v>
      </c>
      <c r="L111" s="325">
        <v>1</v>
      </c>
      <c r="M111" s="324">
        <v>6270095220</v>
      </c>
      <c r="N111" s="323">
        <v>0</v>
      </c>
      <c r="O111" s="322">
        <f>O115+O112</f>
        <v>5262100</v>
      </c>
      <c r="P111" s="322">
        <f>P115+P112</f>
        <v>4899400</v>
      </c>
      <c r="Q111" s="321">
        <f>Q115+Q112</f>
        <v>5061500</v>
      </c>
    </row>
    <row r="112" spans="1:17" ht="36" customHeight="1" x14ac:dyDescent="0.25">
      <c r="A112" s="331"/>
      <c r="B112" s="330"/>
      <c r="C112" s="329"/>
      <c r="D112" s="352"/>
      <c r="E112" s="352"/>
      <c r="F112" s="363" t="s">
        <v>326</v>
      </c>
      <c r="G112" s="362"/>
      <c r="H112" s="362"/>
      <c r="I112" s="361"/>
      <c r="J112" s="326">
        <v>232</v>
      </c>
      <c r="K112" s="325">
        <v>8</v>
      </c>
      <c r="L112" s="325">
        <v>1</v>
      </c>
      <c r="M112" s="324">
        <v>6270095220</v>
      </c>
      <c r="N112" s="323">
        <v>240</v>
      </c>
      <c r="O112" s="322">
        <f>O113</f>
        <v>700000</v>
      </c>
      <c r="P112" s="322">
        <v>337300</v>
      </c>
      <c r="Q112" s="322">
        <f>Q113</f>
        <v>499400</v>
      </c>
    </row>
    <row r="113" spans="1:17" ht="21" customHeight="1" x14ac:dyDescent="0.25">
      <c r="A113" s="331"/>
      <c r="B113" s="330"/>
      <c r="C113" s="329"/>
      <c r="D113" s="352"/>
      <c r="E113" s="352"/>
      <c r="F113" s="360" t="s">
        <v>400</v>
      </c>
      <c r="G113" s="360"/>
      <c r="H113" s="360"/>
      <c r="I113" s="360"/>
      <c r="J113" s="359">
        <v>232</v>
      </c>
      <c r="K113" s="358">
        <v>8</v>
      </c>
      <c r="L113" s="358">
        <v>1</v>
      </c>
      <c r="M113" s="324">
        <v>6270095220</v>
      </c>
      <c r="N113" s="353">
        <v>247</v>
      </c>
      <c r="O113" s="357">
        <v>700000</v>
      </c>
      <c r="P113" s="357">
        <v>337300</v>
      </c>
      <c r="Q113" s="357">
        <v>499400</v>
      </c>
    </row>
    <row r="114" spans="1:17" ht="60" customHeight="1" x14ac:dyDescent="0.25">
      <c r="A114" s="331"/>
      <c r="B114" s="330"/>
      <c r="C114" s="329"/>
      <c r="D114" s="352"/>
      <c r="E114" s="352"/>
      <c r="F114" s="356" t="s">
        <v>399</v>
      </c>
      <c r="G114" s="355"/>
      <c r="H114" s="355"/>
      <c r="I114" s="354"/>
      <c r="J114" s="326">
        <v>232</v>
      </c>
      <c r="K114" s="325">
        <v>8</v>
      </c>
      <c r="L114" s="325">
        <v>1</v>
      </c>
      <c r="M114" s="324">
        <v>6270075080</v>
      </c>
      <c r="N114" s="353">
        <v>0</v>
      </c>
      <c r="O114" s="322">
        <f>O115</f>
        <v>4562100</v>
      </c>
      <c r="P114" s="322">
        <f>P115</f>
        <v>4562100</v>
      </c>
      <c r="Q114" s="322">
        <f>Q115</f>
        <v>4562100</v>
      </c>
    </row>
    <row r="115" spans="1:17" ht="22.15" customHeight="1" x14ac:dyDescent="0.25">
      <c r="A115" s="331"/>
      <c r="B115" s="330"/>
      <c r="C115" s="329"/>
      <c r="D115" s="352"/>
      <c r="E115" s="352"/>
      <c r="F115" s="351" t="s">
        <v>334</v>
      </c>
      <c r="G115" s="351"/>
      <c r="H115" s="351"/>
      <c r="I115" s="351"/>
      <c r="J115" s="326">
        <v>232</v>
      </c>
      <c r="K115" s="325">
        <v>8</v>
      </c>
      <c r="L115" s="325">
        <v>1</v>
      </c>
      <c r="M115" s="324">
        <v>6270075080</v>
      </c>
      <c r="N115" s="323">
        <v>540</v>
      </c>
      <c r="O115" s="322">
        <v>4562100</v>
      </c>
      <c r="P115" s="322">
        <v>4562100</v>
      </c>
      <c r="Q115" s="321">
        <v>4562100</v>
      </c>
    </row>
    <row r="116" spans="1:17" ht="22.15" customHeight="1" x14ac:dyDescent="0.25">
      <c r="A116" s="350"/>
      <c r="B116" s="330"/>
      <c r="C116" s="327" t="s">
        <v>333</v>
      </c>
      <c r="D116" s="327"/>
      <c r="E116" s="327"/>
      <c r="F116" s="327"/>
      <c r="G116" s="327"/>
      <c r="H116" s="327"/>
      <c r="I116" s="327"/>
      <c r="J116" s="326">
        <v>232</v>
      </c>
      <c r="K116" s="325">
        <v>8</v>
      </c>
      <c r="L116" s="325">
        <v>1</v>
      </c>
      <c r="M116" s="349" t="s">
        <v>332</v>
      </c>
      <c r="N116" s="323">
        <v>0</v>
      </c>
      <c r="O116" s="322">
        <v>0</v>
      </c>
      <c r="P116" s="322">
        <f>P117</f>
        <v>0</v>
      </c>
      <c r="Q116" s="322">
        <v>0</v>
      </c>
    </row>
    <row r="117" spans="1:17" ht="42" customHeight="1" x14ac:dyDescent="0.25">
      <c r="A117" s="350"/>
      <c r="B117" s="330"/>
      <c r="C117" s="327" t="s">
        <v>361</v>
      </c>
      <c r="D117" s="327"/>
      <c r="E117" s="327"/>
      <c r="F117" s="327"/>
      <c r="G117" s="327"/>
      <c r="H117" s="327"/>
      <c r="I117" s="327"/>
      <c r="J117" s="326">
        <v>232</v>
      </c>
      <c r="K117" s="325">
        <v>8</v>
      </c>
      <c r="L117" s="325">
        <v>1</v>
      </c>
      <c r="M117" s="349" t="s">
        <v>332</v>
      </c>
      <c r="N117" s="323">
        <v>240</v>
      </c>
      <c r="O117" s="322">
        <v>0</v>
      </c>
      <c r="P117" s="322">
        <f>P118</f>
        <v>0</v>
      </c>
      <c r="Q117" s="322">
        <v>0</v>
      </c>
    </row>
    <row r="118" spans="1:17" ht="42.6" customHeight="1" x14ac:dyDescent="0.25">
      <c r="A118" s="350"/>
      <c r="B118" s="330"/>
      <c r="C118" s="327" t="s">
        <v>398</v>
      </c>
      <c r="D118" s="327"/>
      <c r="E118" s="327"/>
      <c r="F118" s="327"/>
      <c r="G118" s="327"/>
      <c r="H118" s="327"/>
      <c r="I118" s="327"/>
      <c r="J118" s="326">
        <v>232</v>
      </c>
      <c r="K118" s="325">
        <v>8</v>
      </c>
      <c r="L118" s="325">
        <v>1</v>
      </c>
      <c r="M118" s="349" t="s">
        <v>332</v>
      </c>
      <c r="N118" s="323">
        <v>243</v>
      </c>
      <c r="O118" s="322">
        <v>0</v>
      </c>
      <c r="P118" s="322">
        <v>0</v>
      </c>
      <c r="Q118" s="322">
        <v>0</v>
      </c>
    </row>
    <row r="119" spans="1:17" ht="18" customHeight="1" x14ac:dyDescent="0.25">
      <c r="A119" s="348" t="s">
        <v>331</v>
      </c>
      <c r="B119" s="347"/>
      <c r="C119" s="347"/>
      <c r="D119" s="347"/>
      <c r="E119" s="347"/>
      <c r="F119" s="347"/>
      <c r="G119" s="347"/>
      <c r="H119" s="347"/>
      <c r="I119" s="346"/>
      <c r="J119" s="345">
        <v>232</v>
      </c>
      <c r="K119" s="344">
        <v>11</v>
      </c>
      <c r="L119" s="344">
        <v>0</v>
      </c>
      <c r="M119" s="343">
        <v>0</v>
      </c>
      <c r="N119" s="342">
        <v>0</v>
      </c>
      <c r="O119" s="341">
        <f>O120</f>
        <v>30000</v>
      </c>
      <c r="P119" s="341">
        <f>P120</f>
        <v>30000</v>
      </c>
      <c r="Q119" s="341">
        <f>Q120</f>
        <v>30000</v>
      </c>
    </row>
    <row r="120" spans="1:17" ht="18" customHeight="1" x14ac:dyDescent="0.25">
      <c r="A120" s="331"/>
      <c r="B120" s="330"/>
      <c r="C120" s="340" t="s">
        <v>330</v>
      </c>
      <c r="D120" s="339"/>
      <c r="E120" s="339"/>
      <c r="F120" s="339"/>
      <c r="G120" s="339"/>
      <c r="H120" s="339"/>
      <c r="I120" s="338"/>
      <c r="J120" s="326">
        <v>232</v>
      </c>
      <c r="K120" s="325">
        <v>11</v>
      </c>
      <c r="L120" s="325">
        <v>1</v>
      </c>
      <c r="M120" s="337">
        <v>0</v>
      </c>
      <c r="N120" s="323">
        <v>0</v>
      </c>
      <c r="O120" s="322">
        <f>O121</f>
        <v>30000</v>
      </c>
      <c r="P120" s="322">
        <f>P121</f>
        <v>30000</v>
      </c>
      <c r="Q120" s="322">
        <f>Q121</f>
        <v>30000</v>
      </c>
    </row>
    <row r="121" spans="1:17" ht="96.75" customHeight="1" x14ac:dyDescent="0.25">
      <c r="A121" s="331"/>
      <c r="B121" s="330"/>
      <c r="C121" s="336" t="s">
        <v>329</v>
      </c>
      <c r="D121" s="336"/>
      <c r="E121" s="336"/>
      <c r="F121" s="336"/>
      <c r="G121" s="336"/>
      <c r="H121" s="336"/>
      <c r="I121" s="336"/>
      <c r="J121" s="326">
        <v>232</v>
      </c>
      <c r="K121" s="325">
        <v>11</v>
      </c>
      <c r="L121" s="325">
        <v>1</v>
      </c>
      <c r="M121" s="335">
        <v>6200000000</v>
      </c>
      <c r="N121" s="323">
        <v>0</v>
      </c>
      <c r="O121" s="322">
        <f>O122</f>
        <v>30000</v>
      </c>
      <c r="P121" s="322">
        <f>P122</f>
        <v>30000</v>
      </c>
      <c r="Q121" s="322">
        <f>Q122</f>
        <v>30000</v>
      </c>
    </row>
    <row r="122" spans="1:17" ht="60.75" customHeight="1" x14ac:dyDescent="0.25">
      <c r="A122" s="331"/>
      <c r="B122" s="330"/>
      <c r="C122" s="334" t="s">
        <v>328</v>
      </c>
      <c r="D122" s="333"/>
      <c r="E122" s="333"/>
      <c r="F122" s="333"/>
      <c r="G122" s="333"/>
      <c r="H122" s="333"/>
      <c r="I122" s="332"/>
      <c r="J122" s="326">
        <v>232</v>
      </c>
      <c r="K122" s="325">
        <v>11</v>
      </c>
      <c r="L122" s="325">
        <v>1</v>
      </c>
      <c r="M122" s="324">
        <v>6280000000</v>
      </c>
      <c r="N122" s="323">
        <v>0</v>
      </c>
      <c r="O122" s="322">
        <f>O123</f>
        <v>30000</v>
      </c>
      <c r="P122" s="322">
        <f>P123</f>
        <v>30000</v>
      </c>
      <c r="Q122" s="322">
        <f>Q123</f>
        <v>30000</v>
      </c>
    </row>
    <row r="123" spans="1:17" ht="63.75" customHeight="1" x14ac:dyDescent="0.25">
      <c r="A123" s="331"/>
      <c r="B123" s="330"/>
      <c r="C123" s="334" t="s">
        <v>327</v>
      </c>
      <c r="D123" s="333"/>
      <c r="E123" s="333"/>
      <c r="F123" s="333"/>
      <c r="G123" s="333"/>
      <c r="H123" s="333"/>
      <c r="I123" s="332"/>
      <c r="J123" s="326">
        <v>232</v>
      </c>
      <c r="K123" s="325">
        <v>11</v>
      </c>
      <c r="L123" s="325">
        <v>1</v>
      </c>
      <c r="M123" s="324">
        <v>6280095240</v>
      </c>
      <c r="N123" s="323">
        <v>0</v>
      </c>
      <c r="O123" s="322">
        <f>O124</f>
        <v>30000</v>
      </c>
      <c r="P123" s="322">
        <f>P124</f>
        <v>30000</v>
      </c>
      <c r="Q123" s="322">
        <f>Q124</f>
        <v>30000</v>
      </c>
    </row>
    <row r="124" spans="1:17" ht="31.5" customHeight="1" x14ac:dyDescent="0.25">
      <c r="A124" s="331"/>
      <c r="B124" s="330"/>
      <c r="C124" s="329"/>
      <c r="D124" s="328"/>
      <c r="E124" s="328"/>
      <c r="F124" s="327" t="s">
        <v>326</v>
      </c>
      <c r="G124" s="327"/>
      <c r="H124" s="327"/>
      <c r="I124" s="327"/>
      <c r="J124" s="326">
        <v>232</v>
      </c>
      <c r="K124" s="325">
        <v>11</v>
      </c>
      <c r="L124" s="325">
        <v>1</v>
      </c>
      <c r="M124" s="324">
        <v>6280095240</v>
      </c>
      <c r="N124" s="323">
        <v>240</v>
      </c>
      <c r="O124" s="322">
        <f>O125</f>
        <v>30000</v>
      </c>
      <c r="P124" s="322">
        <f>P125</f>
        <v>30000</v>
      </c>
      <c r="Q124" s="322">
        <f>Q125</f>
        <v>30000</v>
      </c>
    </row>
    <row r="125" spans="1:17" ht="33.75" customHeight="1" x14ac:dyDescent="0.25">
      <c r="A125" s="331"/>
      <c r="B125" s="330"/>
      <c r="C125" s="329"/>
      <c r="D125" s="328"/>
      <c r="E125" s="328"/>
      <c r="F125" s="327" t="s">
        <v>397</v>
      </c>
      <c r="G125" s="327"/>
      <c r="H125" s="327"/>
      <c r="I125" s="327"/>
      <c r="J125" s="326">
        <v>232</v>
      </c>
      <c r="K125" s="325">
        <v>11</v>
      </c>
      <c r="L125" s="325">
        <v>1</v>
      </c>
      <c r="M125" s="324">
        <v>6280095240</v>
      </c>
      <c r="N125" s="323">
        <v>244</v>
      </c>
      <c r="O125" s="322">
        <v>30000</v>
      </c>
      <c r="P125" s="322">
        <v>30000</v>
      </c>
      <c r="Q125" s="321">
        <v>30000</v>
      </c>
    </row>
    <row r="126" spans="1:17" ht="15.75" customHeight="1" thickBot="1" x14ac:dyDescent="0.3">
      <c r="A126" s="320"/>
      <c r="B126" s="319" t="s">
        <v>396</v>
      </c>
      <c r="C126" s="318"/>
      <c r="D126" s="318"/>
      <c r="E126" s="318"/>
      <c r="F126" s="318"/>
      <c r="G126" s="318"/>
      <c r="H126" s="318"/>
      <c r="I126" s="317"/>
      <c r="J126" s="316"/>
      <c r="K126" s="316"/>
      <c r="L126" s="316"/>
      <c r="M126" s="315"/>
      <c r="N126" s="315"/>
      <c r="O126" s="314">
        <f>O119+O107+O87+O70+O51+O41+O10</f>
        <v>13689164</v>
      </c>
      <c r="P126" s="314">
        <f>P10+P43+P51+P70+P87+P107+P119</f>
        <v>12240600</v>
      </c>
      <c r="Q126" s="314">
        <f>Q119+Q107+Q87+Q70+Q51+Q41+Q10</f>
        <v>12371800</v>
      </c>
    </row>
    <row r="130" spans="8:8" x14ac:dyDescent="0.25">
      <c r="H130" s="313"/>
    </row>
  </sheetData>
  <mergeCells count="120">
    <mergeCell ref="D60:I60"/>
    <mergeCell ref="D59:I59"/>
    <mergeCell ref="D54:I54"/>
    <mergeCell ref="C88:I88"/>
    <mergeCell ref="A87:I87"/>
    <mergeCell ref="D95:I95"/>
    <mergeCell ref="C52:I52"/>
    <mergeCell ref="F48:I48"/>
    <mergeCell ref="D53:I53"/>
    <mergeCell ref="F65:I65"/>
    <mergeCell ref="F56:I56"/>
    <mergeCell ref="D55:I55"/>
    <mergeCell ref="F50:I50"/>
    <mergeCell ref="E61:I61"/>
    <mergeCell ref="F63:I63"/>
    <mergeCell ref="F62:I62"/>
    <mergeCell ref="F69:I69"/>
    <mergeCell ref="A70:I70"/>
    <mergeCell ref="F67:I67"/>
    <mergeCell ref="F68:I68"/>
    <mergeCell ref="F64:I64"/>
    <mergeCell ref="F66:I66"/>
    <mergeCell ref="D44:I44"/>
    <mergeCell ref="F47:I47"/>
    <mergeCell ref="F31:I31"/>
    <mergeCell ref="F35:I35"/>
    <mergeCell ref="F36:I36"/>
    <mergeCell ref="C32:I32"/>
    <mergeCell ref="D43:I43"/>
    <mergeCell ref="F45:I45"/>
    <mergeCell ref="F57:I57"/>
    <mergeCell ref="F49:I49"/>
    <mergeCell ref="F38:I38"/>
    <mergeCell ref="F37:I37"/>
    <mergeCell ref="F39:I39"/>
    <mergeCell ref="A51:I51"/>
    <mergeCell ref="A41:I41"/>
    <mergeCell ref="F46:I46"/>
    <mergeCell ref="F40:I40"/>
    <mergeCell ref="C42:I42"/>
    <mergeCell ref="F22:I22"/>
    <mergeCell ref="F26:I26"/>
    <mergeCell ref="F28:I28"/>
    <mergeCell ref="F29:I29"/>
    <mergeCell ref="F30:I30"/>
    <mergeCell ref="F33:I33"/>
    <mergeCell ref="D13:I13"/>
    <mergeCell ref="E14:I14"/>
    <mergeCell ref="D12:I12"/>
    <mergeCell ref="D19:I19"/>
    <mergeCell ref="A9:I9"/>
    <mergeCell ref="C58:I58"/>
    <mergeCell ref="E21:I21"/>
    <mergeCell ref="F23:I23"/>
    <mergeCell ref="F24:I24"/>
    <mergeCell ref="F25:I25"/>
    <mergeCell ref="F34:I34"/>
    <mergeCell ref="A4:Q5"/>
    <mergeCell ref="F15:I15"/>
    <mergeCell ref="C18:I18"/>
    <mergeCell ref="D20:I20"/>
    <mergeCell ref="F16:I16"/>
    <mergeCell ref="F17:I17"/>
    <mergeCell ref="A8:I8"/>
    <mergeCell ref="A10:I10"/>
    <mergeCell ref="C11:I11"/>
    <mergeCell ref="D103:I103"/>
    <mergeCell ref="F105:I105"/>
    <mergeCell ref="F106:I106"/>
    <mergeCell ref="C121:I121"/>
    <mergeCell ref="F114:I114"/>
    <mergeCell ref="F100:I100"/>
    <mergeCell ref="F101:I101"/>
    <mergeCell ref="F102:I102"/>
    <mergeCell ref="F104:I104"/>
    <mergeCell ref="A119:I119"/>
    <mergeCell ref="C120:I120"/>
    <mergeCell ref="C123:I123"/>
    <mergeCell ref="C122:I122"/>
    <mergeCell ref="F124:I124"/>
    <mergeCell ref="F109:I109"/>
    <mergeCell ref="B126:I126"/>
    <mergeCell ref="D110:I110"/>
    <mergeCell ref="A107:I107"/>
    <mergeCell ref="C108:I108"/>
    <mergeCell ref="F97:I97"/>
    <mergeCell ref="F115:I115"/>
    <mergeCell ref="F112:I112"/>
    <mergeCell ref="E111:I111"/>
    <mergeCell ref="F113:I113"/>
    <mergeCell ref="F125:I125"/>
    <mergeCell ref="D72:I72"/>
    <mergeCell ref="C93:I93"/>
    <mergeCell ref="F91:I91"/>
    <mergeCell ref="F99:I99"/>
    <mergeCell ref="D77:I77"/>
    <mergeCell ref="F92:I92"/>
    <mergeCell ref="C81:I81"/>
    <mergeCell ref="C82:I82"/>
    <mergeCell ref="C83:I83"/>
    <mergeCell ref="C84:I84"/>
    <mergeCell ref="E76:I76"/>
    <mergeCell ref="F75:I75"/>
    <mergeCell ref="D89:I89"/>
    <mergeCell ref="E90:I90"/>
    <mergeCell ref="E94:I94"/>
    <mergeCell ref="D74:I74"/>
    <mergeCell ref="D78:I78"/>
    <mergeCell ref="D79:I79"/>
    <mergeCell ref="D80:I80"/>
    <mergeCell ref="F27:I27"/>
    <mergeCell ref="C85:I85"/>
    <mergeCell ref="C86:I86"/>
    <mergeCell ref="C118:I118"/>
    <mergeCell ref="C117:I117"/>
    <mergeCell ref="C116:I116"/>
    <mergeCell ref="C71:I71"/>
    <mergeCell ref="D73:I73"/>
    <mergeCell ref="F98:I98"/>
    <mergeCell ref="E96:I96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workbookViewId="0">
      <selection activeCell="N9" sqref="N9"/>
    </sheetView>
  </sheetViews>
  <sheetFormatPr defaultRowHeight="15" x14ac:dyDescent="0.25"/>
  <cols>
    <col min="1" max="1" width="0.5703125" style="311" customWidth="1"/>
    <col min="2" max="2" width="0.7109375" style="311" customWidth="1"/>
    <col min="3" max="3" width="1.42578125" style="311" customWidth="1"/>
    <col min="4" max="4" width="0.7109375" style="311" customWidth="1"/>
    <col min="5" max="5" width="0.85546875" style="311" customWidth="1"/>
    <col min="6" max="8" width="9.140625" style="311"/>
    <col min="9" max="9" width="13.42578125" style="311" customWidth="1"/>
    <col min="10" max="10" width="13" style="312" customWidth="1"/>
    <col min="11" max="12" width="6.5703125" style="311" customWidth="1"/>
    <col min="13" max="13" width="7.5703125" style="311" customWidth="1"/>
    <col min="14" max="14" width="15.140625" style="311" customWidth="1"/>
    <col min="15" max="15" width="14.42578125" style="311" customWidth="1"/>
    <col min="16" max="16" width="14.5703125" style="311" customWidth="1"/>
    <col min="17" max="16384" width="9.140625" style="311"/>
  </cols>
  <sheetData>
    <row r="1" spans="1:16" ht="18.75" x14ac:dyDescent="0.3">
      <c r="A1" s="496"/>
      <c r="B1" s="496"/>
      <c r="C1" s="496"/>
      <c r="D1" s="496"/>
      <c r="E1" s="496"/>
      <c r="F1" s="496"/>
      <c r="G1" s="496"/>
      <c r="H1" s="496"/>
      <c r="I1" s="486"/>
      <c r="J1" s="494" t="s">
        <v>417</v>
      </c>
      <c r="K1" s="495"/>
      <c r="L1" s="495"/>
      <c r="M1" s="493"/>
      <c r="N1" s="492"/>
      <c r="O1" s="492"/>
    </row>
    <row r="2" spans="1:16" ht="17.25" customHeight="1" x14ac:dyDescent="0.3">
      <c r="A2" s="486"/>
      <c r="B2" s="486"/>
      <c r="C2" s="486"/>
      <c r="D2" s="486"/>
      <c r="E2" s="486"/>
      <c r="F2" s="486"/>
      <c r="G2" s="486"/>
      <c r="H2" s="486"/>
      <c r="I2" s="486"/>
      <c r="J2" s="494" t="s">
        <v>239</v>
      </c>
      <c r="K2" s="491"/>
      <c r="L2" s="491"/>
      <c r="M2" s="493"/>
      <c r="N2" s="492"/>
      <c r="O2" s="492"/>
    </row>
    <row r="3" spans="1:16" ht="18.75" x14ac:dyDescent="0.3">
      <c r="A3" s="486"/>
      <c r="B3" s="486"/>
      <c r="C3" s="486"/>
      <c r="D3" s="486"/>
      <c r="E3" s="486"/>
      <c r="F3" s="486"/>
      <c r="G3" s="486"/>
      <c r="H3" s="486"/>
      <c r="I3" s="486"/>
      <c r="J3" s="490" t="s">
        <v>410</v>
      </c>
      <c r="K3" s="491"/>
      <c r="L3" s="491"/>
      <c r="M3" s="490"/>
      <c r="N3" s="489"/>
      <c r="O3" s="489"/>
      <c r="P3" s="488"/>
    </row>
    <row r="4" spans="1:16" ht="18.75" customHeight="1" x14ac:dyDescent="0.25">
      <c r="A4" s="508" t="s">
        <v>416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</row>
    <row r="5" spans="1:16" ht="80.45" customHeight="1" x14ac:dyDescent="0.25">
      <c r="A5" s="508"/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</row>
    <row r="6" spans="1:16" ht="18.75" x14ac:dyDescent="0.25">
      <c r="A6" s="486" t="s">
        <v>324</v>
      </c>
      <c r="B6" s="486"/>
      <c r="C6" s="486"/>
      <c r="D6" s="486"/>
      <c r="E6" s="486"/>
      <c r="F6" s="486"/>
      <c r="G6" s="486"/>
      <c r="H6" s="486"/>
      <c r="I6" s="486"/>
      <c r="J6" s="484"/>
      <c r="K6" s="485"/>
      <c r="L6" s="485"/>
      <c r="M6" s="484"/>
      <c r="N6" s="483"/>
      <c r="O6" s="483"/>
    </row>
    <row r="7" spans="1:16" x14ac:dyDescent="0.25">
      <c r="A7" s="482"/>
      <c r="B7" s="482"/>
      <c r="C7" s="482"/>
      <c r="D7" s="482"/>
      <c r="E7" s="482"/>
      <c r="F7" s="482"/>
      <c r="G7" s="482"/>
      <c r="H7" s="482"/>
      <c r="I7" s="482"/>
      <c r="J7" s="480"/>
      <c r="K7" s="481"/>
      <c r="L7" s="481"/>
      <c r="M7" s="480"/>
      <c r="N7" s="479"/>
      <c r="O7" s="479"/>
      <c r="P7" s="478"/>
    </row>
    <row r="8" spans="1:16" ht="29.25" customHeight="1" x14ac:dyDescent="0.25">
      <c r="A8" s="507" t="s">
        <v>244</v>
      </c>
      <c r="B8" s="507"/>
      <c r="C8" s="507"/>
      <c r="D8" s="507"/>
      <c r="E8" s="507"/>
      <c r="F8" s="507"/>
      <c r="G8" s="507"/>
      <c r="H8" s="507"/>
      <c r="I8" s="507"/>
      <c r="J8" s="506" t="s">
        <v>415</v>
      </c>
      <c r="K8" s="506" t="s">
        <v>414</v>
      </c>
      <c r="L8" s="506" t="s">
        <v>413</v>
      </c>
      <c r="M8" s="506" t="s">
        <v>412</v>
      </c>
      <c r="N8" s="506">
        <v>2021</v>
      </c>
      <c r="O8" s="506">
        <v>2022</v>
      </c>
      <c r="P8" s="505">
        <v>2023</v>
      </c>
    </row>
    <row r="9" spans="1:16" ht="90" customHeight="1" x14ac:dyDescent="0.25">
      <c r="A9" s="350"/>
      <c r="B9" s="330"/>
      <c r="C9" s="329"/>
      <c r="D9" s="336" t="s">
        <v>329</v>
      </c>
      <c r="E9" s="336"/>
      <c r="F9" s="336"/>
      <c r="G9" s="336"/>
      <c r="H9" s="336"/>
      <c r="I9" s="336"/>
      <c r="J9" s="503">
        <v>6200000000</v>
      </c>
      <c r="K9" s="344">
        <v>0</v>
      </c>
      <c r="L9" s="344">
        <v>0</v>
      </c>
      <c r="M9" s="342">
        <v>0</v>
      </c>
      <c r="N9" s="341">
        <f>N10+N26+N32+N37+N42+N47+N52+N57+N62+N71</f>
        <v>13689164</v>
      </c>
      <c r="O9" s="341">
        <f>O10+O26+O32+O37+O42+O47+O52+O57+O62+O71</f>
        <v>12240600</v>
      </c>
      <c r="P9" s="341">
        <f>P10+P26+P32+P37+P42+P47+P52+P57+P62+P71</f>
        <v>12371800</v>
      </c>
    </row>
    <row r="10" spans="1:16" ht="56.45" customHeight="1" x14ac:dyDescent="0.25">
      <c r="A10" s="350"/>
      <c r="B10" s="330"/>
      <c r="C10" s="329"/>
      <c r="D10" s="504" t="s">
        <v>376</v>
      </c>
      <c r="E10" s="504"/>
      <c r="F10" s="504"/>
      <c r="G10" s="504"/>
      <c r="H10" s="504"/>
      <c r="I10" s="504"/>
      <c r="J10" s="503">
        <v>6210000000</v>
      </c>
      <c r="K10" s="344">
        <v>0</v>
      </c>
      <c r="L10" s="344">
        <v>0</v>
      </c>
      <c r="M10" s="342">
        <v>0</v>
      </c>
      <c r="N10" s="341">
        <f>N11+N15+N22</f>
        <v>4835500</v>
      </c>
      <c r="O10" s="341">
        <f>O11+O15+O22</f>
        <v>4830500</v>
      </c>
      <c r="P10" s="341">
        <f>P11+P15+P22</f>
        <v>4830500</v>
      </c>
    </row>
    <row r="11" spans="1:16" x14ac:dyDescent="0.25">
      <c r="A11" s="350"/>
      <c r="B11" s="330"/>
      <c r="C11" s="329"/>
      <c r="D11" s="352"/>
      <c r="E11" s="351" t="s">
        <v>381</v>
      </c>
      <c r="F11" s="351"/>
      <c r="G11" s="351"/>
      <c r="H11" s="351"/>
      <c r="I11" s="351"/>
      <c r="J11" s="324">
        <v>6210010010</v>
      </c>
      <c r="K11" s="325">
        <v>0</v>
      </c>
      <c r="L11" s="325">
        <v>0</v>
      </c>
      <c r="M11" s="323">
        <v>0</v>
      </c>
      <c r="N11" s="322">
        <f>N12</f>
        <v>1210000</v>
      </c>
      <c r="O11" s="322">
        <f>O12</f>
        <v>1210000</v>
      </c>
      <c r="P11" s="322">
        <f>P12</f>
        <v>1210000</v>
      </c>
    </row>
    <row r="12" spans="1:16" ht="17.45" customHeight="1" x14ac:dyDescent="0.25">
      <c r="A12" s="350"/>
      <c r="B12" s="330"/>
      <c r="C12" s="329"/>
      <c r="D12" s="352"/>
      <c r="E12" s="352"/>
      <c r="F12" s="327" t="s">
        <v>382</v>
      </c>
      <c r="G12" s="327"/>
      <c r="H12" s="327"/>
      <c r="I12" s="327"/>
      <c r="J12" s="324">
        <v>6210010010</v>
      </c>
      <c r="K12" s="325">
        <v>1</v>
      </c>
      <c r="L12" s="325">
        <v>0</v>
      </c>
      <c r="M12" s="323">
        <v>0</v>
      </c>
      <c r="N12" s="322">
        <f>N13</f>
        <v>1210000</v>
      </c>
      <c r="O12" s="322">
        <f>O13</f>
        <v>1210000</v>
      </c>
      <c r="P12" s="322">
        <f>P13</f>
        <v>1210000</v>
      </c>
    </row>
    <row r="13" spans="1:16" ht="56.45" customHeight="1" x14ac:dyDescent="0.25">
      <c r="A13" s="350"/>
      <c r="B13" s="330"/>
      <c r="C13" s="329"/>
      <c r="D13" s="352"/>
      <c r="E13" s="352"/>
      <c r="F13" s="327" t="s">
        <v>224</v>
      </c>
      <c r="G13" s="327"/>
      <c r="H13" s="327"/>
      <c r="I13" s="327"/>
      <c r="J13" s="324">
        <v>6210010010</v>
      </c>
      <c r="K13" s="325">
        <v>1</v>
      </c>
      <c r="L13" s="325">
        <v>2</v>
      </c>
      <c r="M13" s="323">
        <v>0</v>
      </c>
      <c r="N13" s="322">
        <f>N14</f>
        <v>1210000</v>
      </c>
      <c r="O13" s="322">
        <f>O14</f>
        <v>1210000</v>
      </c>
      <c r="P13" s="322">
        <f>P14</f>
        <v>1210000</v>
      </c>
    </row>
    <row r="14" spans="1:16" ht="33" customHeight="1" x14ac:dyDescent="0.25">
      <c r="A14" s="350"/>
      <c r="B14" s="330"/>
      <c r="C14" s="329"/>
      <c r="D14" s="352"/>
      <c r="E14" s="352"/>
      <c r="F14" s="351" t="s">
        <v>370</v>
      </c>
      <c r="G14" s="351"/>
      <c r="H14" s="351"/>
      <c r="I14" s="351"/>
      <c r="J14" s="324">
        <v>6210010010</v>
      </c>
      <c r="K14" s="325">
        <v>1</v>
      </c>
      <c r="L14" s="325">
        <v>2</v>
      </c>
      <c r="M14" s="323" t="s">
        <v>369</v>
      </c>
      <c r="N14" s="322">
        <v>1210000</v>
      </c>
      <c r="O14" s="322">
        <v>1210000</v>
      </c>
      <c r="P14" s="322">
        <v>1210000</v>
      </c>
    </row>
    <row r="15" spans="1:16" ht="30" customHeight="1" x14ac:dyDescent="0.25">
      <c r="A15" s="350"/>
      <c r="B15" s="330"/>
      <c r="C15" s="329"/>
      <c r="D15" s="327" t="s">
        <v>380</v>
      </c>
      <c r="E15" s="327"/>
      <c r="F15" s="327"/>
      <c r="G15" s="327"/>
      <c r="H15" s="327"/>
      <c r="I15" s="327"/>
      <c r="J15" s="324">
        <v>6210010020</v>
      </c>
      <c r="K15" s="325">
        <v>0</v>
      </c>
      <c r="L15" s="344">
        <v>0</v>
      </c>
      <c r="M15" s="342">
        <v>0</v>
      </c>
      <c r="N15" s="341">
        <f>N16</f>
        <v>3568300</v>
      </c>
      <c r="O15" s="341">
        <f>O16</f>
        <v>3563300</v>
      </c>
      <c r="P15" s="341">
        <f>P16</f>
        <v>3563300</v>
      </c>
    </row>
    <row r="16" spans="1:16" ht="22.9" customHeight="1" x14ac:dyDescent="0.25">
      <c r="A16" s="350"/>
      <c r="B16" s="330"/>
      <c r="C16" s="329"/>
      <c r="D16" s="352"/>
      <c r="E16" s="351" t="s">
        <v>382</v>
      </c>
      <c r="F16" s="351"/>
      <c r="G16" s="351"/>
      <c r="H16" s="351"/>
      <c r="I16" s="351"/>
      <c r="J16" s="324">
        <v>6210010020</v>
      </c>
      <c r="K16" s="325">
        <v>1</v>
      </c>
      <c r="L16" s="325">
        <v>0</v>
      </c>
      <c r="M16" s="323">
        <v>0</v>
      </c>
      <c r="N16" s="322">
        <f>N18+N19+N20+N21</f>
        <v>3568300</v>
      </c>
      <c r="O16" s="322">
        <f>O18+O19+O20+O21</f>
        <v>3563300</v>
      </c>
      <c r="P16" s="322">
        <f>P18+P19+P20+P21</f>
        <v>3563300</v>
      </c>
    </row>
    <row r="17" spans="1:16" ht="77.45" customHeight="1" x14ac:dyDescent="0.25">
      <c r="A17" s="350"/>
      <c r="B17" s="330"/>
      <c r="C17" s="329"/>
      <c r="D17" s="352"/>
      <c r="E17" s="327" t="s">
        <v>225</v>
      </c>
      <c r="F17" s="327"/>
      <c r="G17" s="327"/>
      <c r="H17" s="327"/>
      <c r="I17" s="327"/>
      <c r="J17" s="324">
        <v>6210010020</v>
      </c>
      <c r="K17" s="325">
        <v>1</v>
      </c>
      <c r="L17" s="325">
        <v>4</v>
      </c>
      <c r="M17" s="323">
        <v>0</v>
      </c>
      <c r="N17" s="322">
        <f>N18+N19+N20+N21</f>
        <v>3568300</v>
      </c>
      <c r="O17" s="322">
        <f>O18+O19+O20+O21</f>
        <v>3563300</v>
      </c>
      <c r="P17" s="322">
        <f>P18+P19+P20+P21</f>
        <v>3563300</v>
      </c>
    </row>
    <row r="18" spans="1:16" ht="31.15" customHeight="1" x14ac:dyDescent="0.25">
      <c r="A18" s="350"/>
      <c r="B18" s="330"/>
      <c r="C18" s="329"/>
      <c r="D18" s="352"/>
      <c r="E18" s="352"/>
      <c r="F18" s="351" t="s">
        <v>370</v>
      </c>
      <c r="G18" s="351"/>
      <c r="H18" s="351"/>
      <c r="I18" s="351"/>
      <c r="J18" s="324">
        <v>6210010020</v>
      </c>
      <c r="K18" s="325">
        <v>1</v>
      </c>
      <c r="L18" s="325">
        <v>4</v>
      </c>
      <c r="M18" s="323" t="s">
        <v>369</v>
      </c>
      <c r="N18" s="322">
        <v>3101200</v>
      </c>
      <c r="O18" s="322">
        <v>3101200</v>
      </c>
      <c r="P18" s="322">
        <v>3101200</v>
      </c>
    </row>
    <row r="19" spans="1:16" ht="35.25" customHeight="1" x14ac:dyDescent="0.25">
      <c r="A19" s="350"/>
      <c r="B19" s="330"/>
      <c r="C19" s="329"/>
      <c r="D19" s="352"/>
      <c r="E19" s="352"/>
      <c r="F19" s="351" t="s">
        <v>326</v>
      </c>
      <c r="G19" s="351"/>
      <c r="H19" s="351"/>
      <c r="I19" s="351"/>
      <c r="J19" s="324">
        <v>6210010020</v>
      </c>
      <c r="K19" s="325">
        <v>1</v>
      </c>
      <c r="L19" s="325">
        <v>4</v>
      </c>
      <c r="M19" s="323" t="s">
        <v>336</v>
      </c>
      <c r="N19" s="322">
        <v>350000</v>
      </c>
      <c r="O19" s="322">
        <v>350000</v>
      </c>
      <c r="P19" s="322">
        <v>350000</v>
      </c>
    </row>
    <row r="20" spans="1:16" ht="16.5" customHeight="1" x14ac:dyDescent="0.25">
      <c r="A20" s="350"/>
      <c r="B20" s="330"/>
      <c r="C20" s="329"/>
      <c r="D20" s="352"/>
      <c r="E20" s="352"/>
      <c r="F20" s="351" t="s">
        <v>334</v>
      </c>
      <c r="G20" s="351"/>
      <c r="H20" s="351"/>
      <c r="I20" s="351"/>
      <c r="J20" s="324">
        <v>6210010020</v>
      </c>
      <c r="K20" s="325">
        <v>1</v>
      </c>
      <c r="L20" s="325">
        <v>4</v>
      </c>
      <c r="M20" s="323" t="s">
        <v>379</v>
      </c>
      <c r="N20" s="322">
        <v>72100</v>
      </c>
      <c r="O20" s="322">
        <v>72100</v>
      </c>
      <c r="P20" s="322">
        <v>72100</v>
      </c>
    </row>
    <row r="21" spans="1:16" ht="18.75" customHeight="1" x14ac:dyDescent="0.25">
      <c r="A21" s="350"/>
      <c r="B21" s="330"/>
      <c r="C21" s="329"/>
      <c r="D21" s="352"/>
      <c r="E21" s="352"/>
      <c r="F21" s="351" t="s">
        <v>378</v>
      </c>
      <c r="G21" s="351"/>
      <c r="H21" s="351"/>
      <c r="I21" s="351"/>
      <c r="J21" s="324">
        <v>6210010020</v>
      </c>
      <c r="K21" s="325">
        <v>1</v>
      </c>
      <c r="L21" s="325">
        <v>4</v>
      </c>
      <c r="M21" s="323" t="s">
        <v>377</v>
      </c>
      <c r="N21" s="322">
        <v>45000</v>
      </c>
      <c r="O21" s="322">
        <v>40000</v>
      </c>
      <c r="P21" s="322">
        <v>40000</v>
      </c>
    </row>
    <row r="22" spans="1:16" ht="56.45" customHeight="1" x14ac:dyDescent="0.25">
      <c r="A22" s="350"/>
      <c r="B22" s="330"/>
      <c r="C22" s="329"/>
      <c r="D22" s="352"/>
      <c r="E22" s="352"/>
      <c r="F22" s="327" t="s">
        <v>375</v>
      </c>
      <c r="G22" s="327"/>
      <c r="H22" s="327"/>
      <c r="I22" s="327"/>
      <c r="J22" s="324">
        <v>6210010080</v>
      </c>
      <c r="K22" s="325">
        <v>0</v>
      </c>
      <c r="L22" s="325">
        <v>0</v>
      </c>
      <c r="M22" s="323">
        <v>0</v>
      </c>
      <c r="N22" s="322">
        <f>N23</f>
        <v>57200</v>
      </c>
      <c r="O22" s="322">
        <f>O23</f>
        <v>57200</v>
      </c>
      <c r="P22" s="322">
        <f>P23</f>
        <v>57200</v>
      </c>
    </row>
    <row r="23" spans="1:16" ht="18.75" customHeight="1" x14ac:dyDescent="0.25">
      <c r="A23" s="350"/>
      <c r="B23" s="330"/>
      <c r="C23" s="329"/>
      <c r="D23" s="352"/>
      <c r="E23" s="352"/>
      <c r="F23" s="327" t="s">
        <v>382</v>
      </c>
      <c r="G23" s="327"/>
      <c r="H23" s="327"/>
      <c r="I23" s="327"/>
      <c r="J23" s="324">
        <v>6210010080</v>
      </c>
      <c r="K23" s="325">
        <v>1</v>
      </c>
      <c r="L23" s="325">
        <v>0</v>
      </c>
      <c r="M23" s="323">
        <v>0</v>
      </c>
      <c r="N23" s="322">
        <f>N24</f>
        <v>57200</v>
      </c>
      <c r="O23" s="322">
        <f>O24</f>
        <v>57200</v>
      </c>
      <c r="P23" s="322">
        <f>P24</f>
        <v>57200</v>
      </c>
    </row>
    <row r="24" spans="1:16" ht="59.45" customHeight="1" x14ac:dyDescent="0.25">
      <c r="A24" s="350"/>
      <c r="B24" s="330"/>
      <c r="C24" s="329"/>
      <c r="D24" s="352"/>
      <c r="E24" s="352"/>
      <c r="F24" s="327" t="s">
        <v>172</v>
      </c>
      <c r="G24" s="327"/>
      <c r="H24" s="327"/>
      <c r="I24" s="327"/>
      <c r="J24" s="324">
        <v>6210010080</v>
      </c>
      <c r="K24" s="325">
        <v>1</v>
      </c>
      <c r="L24" s="325">
        <v>6</v>
      </c>
      <c r="M24" s="323">
        <v>0</v>
      </c>
      <c r="N24" s="322">
        <f>N25</f>
        <v>57200</v>
      </c>
      <c r="O24" s="322">
        <f>O25</f>
        <v>57200</v>
      </c>
      <c r="P24" s="322">
        <f>P25</f>
        <v>57200</v>
      </c>
    </row>
    <row r="25" spans="1:16" ht="18.75" customHeight="1" x14ac:dyDescent="0.25">
      <c r="A25" s="350"/>
      <c r="B25" s="330"/>
      <c r="C25" s="329"/>
      <c r="D25" s="352"/>
      <c r="E25" s="352"/>
      <c r="F25" s="327" t="s">
        <v>334</v>
      </c>
      <c r="G25" s="327"/>
      <c r="H25" s="327"/>
      <c r="I25" s="327"/>
      <c r="J25" s="324">
        <v>6210010080</v>
      </c>
      <c r="K25" s="325">
        <v>1</v>
      </c>
      <c r="L25" s="325">
        <v>6</v>
      </c>
      <c r="M25" s="323">
        <v>540</v>
      </c>
      <c r="N25" s="322">
        <v>57200</v>
      </c>
      <c r="O25" s="322">
        <v>57200</v>
      </c>
      <c r="P25" s="322">
        <v>57200</v>
      </c>
    </row>
    <row r="26" spans="1:16" ht="57" customHeight="1" x14ac:dyDescent="0.25">
      <c r="A26" s="417"/>
      <c r="B26" s="330"/>
      <c r="C26" s="329"/>
      <c r="D26" s="352"/>
      <c r="E26" s="352"/>
      <c r="F26" s="336" t="s">
        <v>367</v>
      </c>
      <c r="G26" s="336"/>
      <c r="H26" s="336"/>
      <c r="I26" s="336"/>
      <c r="J26" s="503">
        <v>6220000000</v>
      </c>
      <c r="K26" s="344">
        <v>0</v>
      </c>
      <c r="L26" s="344">
        <v>0</v>
      </c>
      <c r="M26" s="342">
        <v>0</v>
      </c>
      <c r="N26" s="341">
        <f>N27</f>
        <v>254900</v>
      </c>
      <c r="O26" s="341">
        <f>O27</f>
        <v>257600</v>
      </c>
      <c r="P26" s="341">
        <f>P27</f>
        <v>267800</v>
      </c>
    </row>
    <row r="27" spans="1:16" ht="43.9" customHeight="1" x14ac:dyDescent="0.25">
      <c r="A27" s="417"/>
      <c r="B27" s="330"/>
      <c r="C27" s="329"/>
      <c r="D27" s="352"/>
      <c r="E27" s="352"/>
      <c r="F27" s="327" t="s">
        <v>371</v>
      </c>
      <c r="G27" s="327"/>
      <c r="H27" s="327"/>
      <c r="I27" s="327"/>
      <c r="J27" s="324">
        <v>6220051180</v>
      </c>
      <c r="K27" s="325">
        <v>0</v>
      </c>
      <c r="L27" s="325">
        <v>0</v>
      </c>
      <c r="M27" s="323">
        <v>0</v>
      </c>
      <c r="N27" s="322">
        <f>N28</f>
        <v>254900</v>
      </c>
      <c r="O27" s="322">
        <f>O28</f>
        <v>257600</v>
      </c>
      <c r="P27" s="322">
        <f>P28</f>
        <v>267800</v>
      </c>
    </row>
    <row r="28" spans="1:16" ht="19.899999999999999" customHeight="1" x14ac:dyDescent="0.25">
      <c r="A28" s="417"/>
      <c r="B28" s="330"/>
      <c r="C28" s="329"/>
      <c r="D28" s="352"/>
      <c r="E28" s="352"/>
      <c r="F28" s="327" t="s">
        <v>372</v>
      </c>
      <c r="G28" s="327"/>
      <c r="H28" s="327"/>
      <c r="I28" s="327"/>
      <c r="J28" s="324">
        <v>6220051180</v>
      </c>
      <c r="K28" s="325">
        <v>2</v>
      </c>
      <c r="L28" s="325">
        <v>0</v>
      </c>
      <c r="M28" s="323">
        <v>0</v>
      </c>
      <c r="N28" s="322">
        <f>N29</f>
        <v>254900</v>
      </c>
      <c r="O28" s="322">
        <f>O29</f>
        <v>257600</v>
      </c>
      <c r="P28" s="322">
        <f>P29</f>
        <v>267800</v>
      </c>
    </row>
    <row r="29" spans="1:16" ht="18.75" customHeight="1" x14ac:dyDescent="0.25">
      <c r="A29" s="417"/>
      <c r="B29" s="330"/>
      <c r="C29" s="329"/>
      <c r="D29" s="352"/>
      <c r="E29" s="352"/>
      <c r="F29" s="327" t="s">
        <v>48</v>
      </c>
      <c r="G29" s="327"/>
      <c r="H29" s="327"/>
      <c r="I29" s="327"/>
      <c r="J29" s="324">
        <v>6220051180</v>
      </c>
      <c r="K29" s="325">
        <v>2</v>
      </c>
      <c r="L29" s="325">
        <v>3</v>
      </c>
      <c r="M29" s="323">
        <v>0</v>
      </c>
      <c r="N29" s="322">
        <f>N30+N31</f>
        <v>254900</v>
      </c>
      <c r="O29" s="322">
        <f>O30+O31</f>
        <v>257600</v>
      </c>
      <c r="P29" s="322">
        <f>P30+P31</f>
        <v>267800</v>
      </c>
    </row>
    <row r="30" spans="1:16" ht="27.6" customHeight="1" x14ac:dyDescent="0.25">
      <c r="A30" s="417"/>
      <c r="B30" s="330"/>
      <c r="C30" s="329"/>
      <c r="D30" s="352"/>
      <c r="E30" s="352"/>
      <c r="F30" s="351" t="s">
        <v>370</v>
      </c>
      <c r="G30" s="351"/>
      <c r="H30" s="351"/>
      <c r="I30" s="351"/>
      <c r="J30" s="324">
        <v>6220051180</v>
      </c>
      <c r="K30" s="325">
        <v>2</v>
      </c>
      <c r="L30" s="325">
        <v>3</v>
      </c>
      <c r="M30" s="323" t="s">
        <v>369</v>
      </c>
      <c r="N30" s="322">
        <v>244980</v>
      </c>
      <c r="O30" s="322">
        <v>244980</v>
      </c>
      <c r="P30" s="322">
        <v>260400</v>
      </c>
    </row>
    <row r="31" spans="1:16" ht="34.15" customHeight="1" x14ac:dyDescent="0.25">
      <c r="A31" s="417"/>
      <c r="B31" s="330"/>
      <c r="C31" s="329"/>
      <c r="D31" s="352"/>
      <c r="E31" s="352"/>
      <c r="F31" s="351" t="s">
        <v>326</v>
      </c>
      <c r="G31" s="351"/>
      <c r="H31" s="351"/>
      <c r="I31" s="351"/>
      <c r="J31" s="324">
        <v>6220051180</v>
      </c>
      <c r="K31" s="325">
        <v>2</v>
      </c>
      <c r="L31" s="325">
        <v>3</v>
      </c>
      <c r="M31" s="323" t="s">
        <v>336</v>
      </c>
      <c r="N31" s="322">
        <v>9920</v>
      </c>
      <c r="O31" s="322">
        <v>12620</v>
      </c>
      <c r="P31" s="322">
        <v>7400</v>
      </c>
    </row>
    <row r="32" spans="1:16" ht="56.45" customHeight="1" x14ac:dyDescent="0.25">
      <c r="A32" s="417"/>
      <c r="B32" s="330"/>
      <c r="C32" s="329"/>
      <c r="D32" s="352"/>
      <c r="E32" s="352"/>
      <c r="F32" s="336" t="s">
        <v>365</v>
      </c>
      <c r="G32" s="336"/>
      <c r="H32" s="336"/>
      <c r="I32" s="336"/>
      <c r="J32" s="503">
        <v>6230000000</v>
      </c>
      <c r="K32" s="344">
        <v>0</v>
      </c>
      <c r="L32" s="344">
        <v>0</v>
      </c>
      <c r="M32" s="342">
        <v>0</v>
      </c>
      <c r="N32" s="341">
        <f>N33</f>
        <v>100000</v>
      </c>
      <c r="O32" s="341">
        <f>O33</f>
        <v>100000</v>
      </c>
      <c r="P32" s="341">
        <f>P33</f>
        <v>100000</v>
      </c>
    </row>
    <row r="33" spans="1:16" ht="60.6" customHeight="1" x14ac:dyDescent="0.25">
      <c r="A33" s="417"/>
      <c r="B33" s="330"/>
      <c r="C33" s="329"/>
      <c r="D33" s="352"/>
      <c r="E33" s="352"/>
      <c r="F33" s="498" t="s">
        <v>364</v>
      </c>
      <c r="G33" s="498"/>
      <c r="H33" s="498"/>
      <c r="I33" s="498"/>
      <c r="J33" s="324">
        <v>6230095020</v>
      </c>
      <c r="K33" s="325">
        <v>0</v>
      </c>
      <c r="L33" s="325">
        <v>0</v>
      </c>
      <c r="M33" s="323">
        <v>0</v>
      </c>
      <c r="N33" s="322">
        <f>N34</f>
        <v>100000</v>
      </c>
      <c r="O33" s="322">
        <f>O34</f>
        <v>100000</v>
      </c>
      <c r="P33" s="322">
        <f>P34</f>
        <v>100000</v>
      </c>
    </row>
    <row r="34" spans="1:16" ht="48.6" customHeight="1" x14ac:dyDescent="0.25">
      <c r="A34" s="417"/>
      <c r="B34" s="330"/>
      <c r="C34" s="329"/>
      <c r="D34" s="352"/>
      <c r="E34" s="352"/>
      <c r="F34" s="327" t="s">
        <v>368</v>
      </c>
      <c r="G34" s="327"/>
      <c r="H34" s="327"/>
      <c r="I34" s="327"/>
      <c r="J34" s="324">
        <v>6230095020</v>
      </c>
      <c r="K34" s="325">
        <v>3</v>
      </c>
      <c r="L34" s="325">
        <v>0</v>
      </c>
      <c r="M34" s="323">
        <v>0</v>
      </c>
      <c r="N34" s="322">
        <f>N35</f>
        <v>100000</v>
      </c>
      <c r="O34" s="322">
        <f>O35</f>
        <v>100000</v>
      </c>
      <c r="P34" s="322">
        <f>P35</f>
        <v>100000</v>
      </c>
    </row>
    <row r="35" spans="1:16" ht="26.45" customHeight="1" x14ac:dyDescent="0.25">
      <c r="A35" s="417"/>
      <c r="B35" s="330"/>
      <c r="C35" s="329"/>
      <c r="D35" s="352"/>
      <c r="E35" s="352"/>
      <c r="F35" s="327" t="s">
        <v>52</v>
      </c>
      <c r="G35" s="327"/>
      <c r="H35" s="327"/>
      <c r="I35" s="327"/>
      <c r="J35" s="324">
        <v>6230095020</v>
      </c>
      <c r="K35" s="325">
        <v>3</v>
      </c>
      <c r="L35" s="325">
        <v>10</v>
      </c>
      <c r="M35" s="323">
        <v>0</v>
      </c>
      <c r="N35" s="322">
        <f>N36</f>
        <v>100000</v>
      </c>
      <c r="O35" s="322">
        <f>O36</f>
        <v>100000</v>
      </c>
      <c r="P35" s="322">
        <f>P36</f>
        <v>100000</v>
      </c>
    </row>
    <row r="36" spans="1:16" ht="34.15" customHeight="1" x14ac:dyDescent="0.25">
      <c r="A36" s="417"/>
      <c r="B36" s="330"/>
      <c r="C36" s="329"/>
      <c r="D36" s="352"/>
      <c r="E36" s="352"/>
      <c r="F36" s="351" t="s">
        <v>326</v>
      </c>
      <c r="G36" s="351"/>
      <c r="H36" s="351"/>
      <c r="I36" s="351"/>
      <c r="J36" s="324">
        <v>6230095020</v>
      </c>
      <c r="K36" s="325">
        <v>3</v>
      </c>
      <c r="L36" s="325">
        <v>10</v>
      </c>
      <c r="M36" s="323" t="s">
        <v>336</v>
      </c>
      <c r="N36" s="357">
        <v>100000</v>
      </c>
      <c r="O36" s="322">
        <v>100000</v>
      </c>
      <c r="P36" s="321">
        <v>100000</v>
      </c>
    </row>
    <row r="37" spans="1:16" ht="75.599999999999994" customHeight="1" x14ac:dyDescent="0.25">
      <c r="A37" s="350"/>
      <c r="B37" s="330"/>
      <c r="C37" s="329"/>
      <c r="D37" s="352"/>
      <c r="E37" s="352"/>
      <c r="F37" s="336" t="s">
        <v>363</v>
      </c>
      <c r="G37" s="336"/>
      <c r="H37" s="336"/>
      <c r="I37" s="336"/>
      <c r="J37" s="503">
        <v>6240000000</v>
      </c>
      <c r="K37" s="344">
        <v>0</v>
      </c>
      <c r="L37" s="344">
        <v>0</v>
      </c>
      <c r="M37" s="342">
        <v>0</v>
      </c>
      <c r="N37" s="341">
        <f>N38</f>
        <v>10000</v>
      </c>
      <c r="O37" s="341">
        <f>O38</f>
        <v>10000</v>
      </c>
      <c r="P37" s="341">
        <f>P38</f>
        <v>10000</v>
      </c>
    </row>
    <row r="38" spans="1:16" ht="34.15" customHeight="1" x14ac:dyDescent="0.25">
      <c r="A38" s="350"/>
      <c r="B38" s="330"/>
      <c r="C38" s="329"/>
      <c r="D38" s="352"/>
      <c r="E38" s="352"/>
      <c r="F38" s="327" t="s">
        <v>362</v>
      </c>
      <c r="G38" s="327"/>
      <c r="H38" s="327"/>
      <c r="I38" s="327"/>
      <c r="J38" s="324">
        <v>6240020040</v>
      </c>
      <c r="K38" s="325">
        <v>0</v>
      </c>
      <c r="L38" s="325">
        <v>0</v>
      </c>
      <c r="M38" s="323">
        <v>0</v>
      </c>
      <c r="N38" s="322">
        <f>N39</f>
        <v>10000</v>
      </c>
      <c r="O38" s="322">
        <f>O39</f>
        <v>10000</v>
      </c>
      <c r="P38" s="322">
        <f>P39</f>
        <v>10000</v>
      </c>
    </row>
    <row r="39" spans="1:16" ht="46.15" customHeight="1" x14ac:dyDescent="0.25">
      <c r="A39" s="350"/>
      <c r="B39" s="330"/>
      <c r="C39" s="329"/>
      <c r="D39" s="352"/>
      <c r="E39" s="352"/>
      <c r="F39" s="327" t="s">
        <v>368</v>
      </c>
      <c r="G39" s="327"/>
      <c r="H39" s="327"/>
      <c r="I39" s="327"/>
      <c r="J39" s="324">
        <v>6240020040</v>
      </c>
      <c r="K39" s="325">
        <v>3</v>
      </c>
      <c r="L39" s="325">
        <v>0</v>
      </c>
      <c r="M39" s="323">
        <v>0</v>
      </c>
      <c r="N39" s="322">
        <f>N40</f>
        <v>10000</v>
      </c>
      <c r="O39" s="322">
        <f>O40</f>
        <v>10000</v>
      </c>
      <c r="P39" s="322">
        <f>P40</f>
        <v>10000</v>
      </c>
    </row>
    <row r="40" spans="1:16" ht="47.45" customHeight="1" x14ac:dyDescent="0.25">
      <c r="A40" s="350"/>
      <c r="B40" s="330"/>
      <c r="C40" s="329"/>
      <c r="D40" s="352"/>
      <c r="E40" s="352"/>
      <c r="F40" s="327" t="s">
        <v>93</v>
      </c>
      <c r="G40" s="327"/>
      <c r="H40" s="327"/>
      <c r="I40" s="327"/>
      <c r="J40" s="324">
        <v>6240020040</v>
      </c>
      <c r="K40" s="325">
        <v>3</v>
      </c>
      <c r="L40" s="325">
        <v>14</v>
      </c>
      <c r="M40" s="323">
        <v>0</v>
      </c>
      <c r="N40" s="322">
        <f>N41</f>
        <v>10000</v>
      </c>
      <c r="O40" s="322">
        <f>O41</f>
        <v>10000</v>
      </c>
      <c r="P40" s="322">
        <f>P41</f>
        <v>10000</v>
      </c>
    </row>
    <row r="41" spans="1:16" ht="52.9" customHeight="1" x14ac:dyDescent="0.25">
      <c r="A41" s="350"/>
      <c r="B41" s="330"/>
      <c r="C41" s="329"/>
      <c r="D41" s="352"/>
      <c r="E41" s="352"/>
      <c r="F41" s="327" t="s">
        <v>361</v>
      </c>
      <c r="G41" s="327"/>
      <c r="H41" s="327"/>
      <c r="I41" s="327"/>
      <c r="J41" s="324">
        <v>6240020040</v>
      </c>
      <c r="K41" s="325">
        <v>3</v>
      </c>
      <c r="L41" s="325">
        <v>14</v>
      </c>
      <c r="M41" s="323">
        <v>240</v>
      </c>
      <c r="N41" s="322">
        <v>10000</v>
      </c>
      <c r="O41" s="322">
        <v>10000</v>
      </c>
      <c r="P41" s="321">
        <v>10000</v>
      </c>
    </row>
    <row r="42" spans="1:16" ht="47.45" customHeight="1" x14ac:dyDescent="0.25">
      <c r="A42" s="417"/>
      <c r="B42" s="330"/>
      <c r="C42" s="329"/>
      <c r="D42" s="352"/>
      <c r="E42" s="352"/>
      <c r="F42" s="504" t="s">
        <v>359</v>
      </c>
      <c r="G42" s="504"/>
      <c r="H42" s="504"/>
      <c r="I42" s="504"/>
      <c r="J42" s="503">
        <v>6250000000</v>
      </c>
      <c r="K42" s="502">
        <v>0</v>
      </c>
      <c r="L42" s="502">
        <v>0</v>
      </c>
      <c r="M42" s="342">
        <v>0</v>
      </c>
      <c r="N42" s="341">
        <f>N43</f>
        <v>1309000</v>
      </c>
      <c r="O42" s="341">
        <f>O43</f>
        <v>1353000</v>
      </c>
      <c r="P42" s="341">
        <f>P43</f>
        <v>1407000</v>
      </c>
    </row>
    <row r="43" spans="1:16" ht="45.6" customHeight="1" x14ac:dyDescent="0.25">
      <c r="A43" s="417"/>
      <c r="B43" s="330"/>
      <c r="C43" s="329"/>
      <c r="D43" s="352"/>
      <c r="E43" s="352"/>
      <c r="F43" s="501" t="s">
        <v>358</v>
      </c>
      <c r="G43" s="501"/>
      <c r="H43" s="501"/>
      <c r="I43" s="501"/>
      <c r="J43" s="324">
        <v>6250095280</v>
      </c>
      <c r="K43" s="500">
        <v>0</v>
      </c>
      <c r="L43" s="500">
        <v>0</v>
      </c>
      <c r="M43" s="323">
        <v>0</v>
      </c>
      <c r="N43" s="322">
        <f>N44</f>
        <v>1309000</v>
      </c>
      <c r="O43" s="322">
        <f>O44</f>
        <v>1353000</v>
      </c>
      <c r="P43" s="322">
        <f>P44</f>
        <v>1407000</v>
      </c>
    </row>
    <row r="44" spans="1:16" ht="19.149999999999999" customHeight="1" x14ac:dyDescent="0.25">
      <c r="A44" s="417"/>
      <c r="B44" s="330"/>
      <c r="C44" s="329"/>
      <c r="D44" s="352"/>
      <c r="E44" s="352"/>
      <c r="F44" s="327" t="s">
        <v>360</v>
      </c>
      <c r="G44" s="327"/>
      <c r="H44" s="327"/>
      <c r="I44" s="327"/>
      <c r="J44" s="324">
        <v>6250095280</v>
      </c>
      <c r="K44" s="500">
        <v>4</v>
      </c>
      <c r="L44" s="500">
        <v>0</v>
      </c>
      <c r="M44" s="323">
        <v>0</v>
      </c>
      <c r="N44" s="322">
        <f>N45</f>
        <v>1309000</v>
      </c>
      <c r="O44" s="322">
        <f>O45</f>
        <v>1353000</v>
      </c>
      <c r="P44" s="322">
        <f>P45</f>
        <v>1407000</v>
      </c>
    </row>
    <row r="45" spans="1:16" ht="19.149999999999999" customHeight="1" x14ac:dyDescent="0.25">
      <c r="A45" s="417"/>
      <c r="B45" s="330"/>
      <c r="C45" s="329"/>
      <c r="D45" s="352"/>
      <c r="E45" s="352"/>
      <c r="F45" s="327" t="s">
        <v>106</v>
      </c>
      <c r="G45" s="327"/>
      <c r="H45" s="327"/>
      <c r="I45" s="327"/>
      <c r="J45" s="324">
        <v>6250095280</v>
      </c>
      <c r="K45" s="500">
        <v>4</v>
      </c>
      <c r="L45" s="500">
        <v>9</v>
      </c>
      <c r="M45" s="323">
        <v>0</v>
      </c>
      <c r="N45" s="322">
        <f>N46</f>
        <v>1309000</v>
      </c>
      <c r="O45" s="322">
        <f>O46</f>
        <v>1353000</v>
      </c>
      <c r="P45" s="322">
        <f>P46</f>
        <v>1407000</v>
      </c>
    </row>
    <row r="46" spans="1:16" ht="33" customHeight="1" x14ac:dyDescent="0.25">
      <c r="A46" s="417"/>
      <c r="B46" s="330"/>
      <c r="C46" s="329"/>
      <c r="D46" s="352"/>
      <c r="E46" s="352"/>
      <c r="F46" s="351" t="s">
        <v>326</v>
      </c>
      <c r="G46" s="351"/>
      <c r="H46" s="351"/>
      <c r="I46" s="351"/>
      <c r="J46" s="324">
        <v>6250095280</v>
      </c>
      <c r="K46" s="325">
        <v>4</v>
      </c>
      <c r="L46" s="325">
        <v>9</v>
      </c>
      <c r="M46" s="323" t="s">
        <v>336</v>
      </c>
      <c r="N46" s="322">
        <v>1309000</v>
      </c>
      <c r="O46" s="322">
        <v>1353000</v>
      </c>
      <c r="P46" s="322">
        <v>1407000</v>
      </c>
    </row>
    <row r="47" spans="1:16" ht="33" customHeight="1" x14ac:dyDescent="0.25">
      <c r="A47" s="417"/>
      <c r="B47" s="330"/>
      <c r="C47" s="329"/>
      <c r="D47" s="329"/>
      <c r="E47" s="329"/>
      <c r="F47" s="336" t="s">
        <v>349</v>
      </c>
      <c r="G47" s="336"/>
      <c r="H47" s="336"/>
      <c r="I47" s="336"/>
      <c r="J47" s="343">
        <v>7700000000</v>
      </c>
      <c r="K47" s="344">
        <v>0</v>
      </c>
      <c r="L47" s="344">
        <v>0</v>
      </c>
      <c r="M47" s="342">
        <v>0</v>
      </c>
      <c r="N47" s="341">
        <f>N48</f>
        <v>45000</v>
      </c>
      <c r="O47" s="341">
        <f>O48</f>
        <v>45000</v>
      </c>
      <c r="P47" s="341">
        <f>P48</f>
        <v>45000</v>
      </c>
    </row>
    <row r="48" spans="1:16" ht="58.15" customHeight="1" x14ac:dyDescent="0.25">
      <c r="A48" s="417"/>
      <c r="B48" s="330"/>
      <c r="C48" s="329"/>
      <c r="D48" s="352"/>
      <c r="E48" s="352"/>
      <c r="F48" s="363" t="s">
        <v>348</v>
      </c>
      <c r="G48" s="362"/>
      <c r="H48" s="362"/>
      <c r="I48" s="361"/>
      <c r="J48" s="337">
        <v>7700090140</v>
      </c>
      <c r="K48" s="325">
        <v>0</v>
      </c>
      <c r="L48" s="325">
        <v>0</v>
      </c>
      <c r="M48" s="323">
        <v>0</v>
      </c>
      <c r="N48" s="322">
        <f>N49</f>
        <v>45000</v>
      </c>
      <c r="O48" s="322">
        <f>O49</f>
        <v>45000</v>
      </c>
      <c r="P48" s="322">
        <f>P49</f>
        <v>45000</v>
      </c>
    </row>
    <row r="49" spans="1:16" ht="33" customHeight="1" x14ac:dyDescent="0.25">
      <c r="A49" s="417"/>
      <c r="B49" s="330"/>
      <c r="C49" s="329"/>
      <c r="D49" s="352"/>
      <c r="E49" s="352"/>
      <c r="F49" s="363" t="s">
        <v>350</v>
      </c>
      <c r="G49" s="362"/>
      <c r="H49" s="362"/>
      <c r="I49" s="361"/>
      <c r="J49" s="337">
        <v>7700090140</v>
      </c>
      <c r="K49" s="325">
        <v>5</v>
      </c>
      <c r="L49" s="325">
        <v>0</v>
      </c>
      <c r="M49" s="323">
        <v>0</v>
      </c>
      <c r="N49" s="322">
        <f>N50</f>
        <v>45000</v>
      </c>
      <c r="O49" s="322">
        <f>O50</f>
        <v>45000</v>
      </c>
      <c r="P49" s="322">
        <f>P50</f>
        <v>45000</v>
      </c>
    </row>
    <row r="50" spans="1:16" ht="21.6" customHeight="1" x14ac:dyDescent="0.25">
      <c r="A50" s="417"/>
      <c r="B50" s="330"/>
      <c r="C50" s="329"/>
      <c r="D50" s="352"/>
      <c r="E50" s="352"/>
      <c r="F50" s="363" t="s">
        <v>92</v>
      </c>
      <c r="G50" s="362"/>
      <c r="H50" s="362"/>
      <c r="I50" s="361"/>
      <c r="J50" s="337">
        <v>7700090140</v>
      </c>
      <c r="K50" s="325">
        <v>5</v>
      </c>
      <c r="L50" s="325">
        <v>1</v>
      </c>
      <c r="M50" s="323">
        <v>0</v>
      </c>
      <c r="N50" s="322">
        <f>N51</f>
        <v>45000</v>
      </c>
      <c r="O50" s="322">
        <f>O51</f>
        <v>45000</v>
      </c>
      <c r="P50" s="322">
        <f>P51</f>
        <v>45000</v>
      </c>
    </row>
    <row r="51" spans="1:16" ht="33" customHeight="1" x14ac:dyDescent="0.25">
      <c r="A51" s="417"/>
      <c r="B51" s="330"/>
      <c r="C51" s="329"/>
      <c r="D51" s="352"/>
      <c r="E51" s="352"/>
      <c r="F51" s="351" t="s">
        <v>326</v>
      </c>
      <c r="G51" s="351"/>
      <c r="H51" s="351"/>
      <c r="I51" s="351"/>
      <c r="J51" s="337">
        <v>7700090140</v>
      </c>
      <c r="K51" s="325">
        <v>5</v>
      </c>
      <c r="L51" s="325">
        <v>1</v>
      </c>
      <c r="M51" s="323" t="s">
        <v>336</v>
      </c>
      <c r="N51" s="322">
        <v>45000</v>
      </c>
      <c r="O51" s="322">
        <v>45000</v>
      </c>
      <c r="P51" s="322">
        <v>45000</v>
      </c>
    </row>
    <row r="52" spans="1:16" ht="47.45" customHeight="1" x14ac:dyDescent="0.25">
      <c r="A52" s="417"/>
      <c r="B52" s="330"/>
      <c r="C52" s="329"/>
      <c r="D52" s="352"/>
      <c r="E52" s="352"/>
      <c r="F52" s="340" t="s">
        <v>347</v>
      </c>
      <c r="G52" s="339"/>
      <c r="H52" s="339"/>
      <c r="I52" s="338"/>
      <c r="J52" s="324">
        <v>6260000000</v>
      </c>
      <c r="K52" s="344">
        <v>0</v>
      </c>
      <c r="L52" s="344">
        <v>0</v>
      </c>
      <c r="M52" s="342">
        <v>0</v>
      </c>
      <c r="N52" s="341">
        <f>N53</f>
        <v>741200</v>
      </c>
      <c r="O52" s="341">
        <f>O53</f>
        <v>715100</v>
      </c>
      <c r="P52" s="341">
        <f>P53</f>
        <v>620000</v>
      </c>
    </row>
    <row r="53" spans="1:16" ht="48" customHeight="1" x14ac:dyDescent="0.25">
      <c r="A53" s="417"/>
      <c r="B53" s="330"/>
      <c r="C53" s="329"/>
      <c r="D53" s="352"/>
      <c r="E53" s="352"/>
      <c r="F53" s="363" t="s">
        <v>346</v>
      </c>
      <c r="G53" s="362"/>
      <c r="H53" s="362"/>
      <c r="I53" s="361"/>
      <c r="J53" s="324">
        <v>6260095310</v>
      </c>
      <c r="K53" s="325">
        <v>0</v>
      </c>
      <c r="L53" s="325">
        <v>0</v>
      </c>
      <c r="M53" s="323">
        <v>0</v>
      </c>
      <c r="N53" s="322">
        <f>N54</f>
        <v>741200</v>
      </c>
      <c r="O53" s="322">
        <f>O54</f>
        <v>715100</v>
      </c>
      <c r="P53" s="322">
        <f>P54</f>
        <v>620000</v>
      </c>
    </row>
    <row r="54" spans="1:16" ht="33" customHeight="1" x14ac:dyDescent="0.25">
      <c r="A54" s="417"/>
      <c r="B54" s="330"/>
      <c r="C54" s="329"/>
      <c r="D54" s="352"/>
      <c r="E54" s="352"/>
      <c r="F54" s="363" t="s">
        <v>350</v>
      </c>
      <c r="G54" s="362"/>
      <c r="H54" s="362"/>
      <c r="I54" s="361"/>
      <c r="J54" s="324">
        <v>6260095310</v>
      </c>
      <c r="K54" s="325">
        <v>5</v>
      </c>
      <c r="L54" s="325">
        <v>0</v>
      </c>
      <c r="M54" s="323">
        <v>0</v>
      </c>
      <c r="N54" s="322">
        <f>N55</f>
        <v>741200</v>
      </c>
      <c r="O54" s="322">
        <f>O55</f>
        <v>715100</v>
      </c>
      <c r="P54" s="322">
        <f>P55</f>
        <v>620000</v>
      </c>
    </row>
    <row r="55" spans="1:16" ht="18.600000000000001" customHeight="1" x14ac:dyDescent="0.25">
      <c r="A55" s="417"/>
      <c r="B55" s="330"/>
      <c r="C55" s="329"/>
      <c r="D55" s="352"/>
      <c r="E55" s="352"/>
      <c r="F55" s="363" t="s">
        <v>56</v>
      </c>
      <c r="G55" s="362"/>
      <c r="H55" s="362"/>
      <c r="I55" s="361"/>
      <c r="J55" s="324">
        <v>6260095310</v>
      </c>
      <c r="K55" s="325">
        <v>5</v>
      </c>
      <c r="L55" s="325">
        <v>3</v>
      </c>
      <c r="M55" s="323">
        <v>0</v>
      </c>
      <c r="N55" s="322">
        <f>N56</f>
        <v>741200</v>
      </c>
      <c r="O55" s="322">
        <f>O56</f>
        <v>715100</v>
      </c>
      <c r="P55" s="322">
        <f>P56</f>
        <v>620000</v>
      </c>
    </row>
    <row r="56" spans="1:16" ht="34.15" customHeight="1" x14ac:dyDescent="0.25">
      <c r="A56" s="417"/>
      <c r="B56" s="330"/>
      <c r="C56" s="329"/>
      <c r="D56" s="352"/>
      <c r="E56" s="352"/>
      <c r="F56" s="351" t="s">
        <v>326</v>
      </c>
      <c r="G56" s="351"/>
      <c r="H56" s="351"/>
      <c r="I56" s="351"/>
      <c r="J56" s="324">
        <v>6260095310</v>
      </c>
      <c r="K56" s="325">
        <v>5</v>
      </c>
      <c r="L56" s="325">
        <v>3</v>
      </c>
      <c r="M56" s="323" t="s">
        <v>336</v>
      </c>
      <c r="N56" s="322">
        <v>741200</v>
      </c>
      <c r="O56" s="322">
        <v>715100</v>
      </c>
      <c r="P56" s="322">
        <v>620000</v>
      </c>
    </row>
    <row r="57" spans="1:16" ht="34.15" customHeight="1" x14ac:dyDescent="0.25">
      <c r="A57" s="417"/>
      <c r="B57" s="330"/>
      <c r="C57" s="329"/>
      <c r="D57" s="352"/>
      <c r="E57" s="352"/>
      <c r="F57" s="336" t="s">
        <v>343</v>
      </c>
      <c r="G57" s="336"/>
      <c r="H57" s="336"/>
      <c r="I57" s="336"/>
      <c r="J57" s="499" t="s">
        <v>342</v>
      </c>
      <c r="K57" s="344">
        <v>0</v>
      </c>
      <c r="L57" s="344">
        <v>0</v>
      </c>
      <c r="M57" s="342">
        <v>0</v>
      </c>
      <c r="N57" s="341">
        <f>N58</f>
        <v>1101464</v>
      </c>
      <c r="O57" s="341">
        <f>O58</f>
        <v>0</v>
      </c>
      <c r="P57" s="341">
        <f>P58</f>
        <v>0</v>
      </c>
    </row>
    <row r="58" spans="1:16" ht="34.15" customHeight="1" x14ac:dyDescent="0.25">
      <c r="A58" s="417"/>
      <c r="B58" s="330"/>
      <c r="C58" s="329"/>
      <c r="D58" s="352"/>
      <c r="E58" s="352"/>
      <c r="F58" s="498" t="s">
        <v>341</v>
      </c>
      <c r="G58" s="498"/>
      <c r="H58" s="498"/>
      <c r="I58" s="498"/>
      <c r="J58" s="386" t="s">
        <v>340</v>
      </c>
      <c r="K58" s="325">
        <v>0</v>
      </c>
      <c r="L58" s="325">
        <v>0</v>
      </c>
      <c r="M58" s="323">
        <v>0</v>
      </c>
      <c r="N58" s="322">
        <f>N59</f>
        <v>1101464</v>
      </c>
      <c r="O58" s="322">
        <f>O59</f>
        <v>0</v>
      </c>
      <c r="P58" s="322">
        <f>P59</f>
        <v>0</v>
      </c>
    </row>
    <row r="59" spans="1:16" ht="28.9" customHeight="1" x14ac:dyDescent="0.25">
      <c r="A59" s="417"/>
      <c r="B59" s="330"/>
      <c r="C59" s="329"/>
      <c r="D59" s="352"/>
      <c r="E59" s="352"/>
      <c r="F59" s="327" t="s">
        <v>350</v>
      </c>
      <c r="G59" s="327"/>
      <c r="H59" s="327"/>
      <c r="I59" s="327"/>
      <c r="J59" s="386" t="s">
        <v>340</v>
      </c>
      <c r="K59" s="325">
        <v>5</v>
      </c>
      <c r="L59" s="325">
        <v>0</v>
      </c>
      <c r="M59" s="323">
        <v>0</v>
      </c>
      <c r="N59" s="322">
        <f>N60</f>
        <v>1101464</v>
      </c>
      <c r="O59" s="322">
        <f>O60</f>
        <v>0</v>
      </c>
      <c r="P59" s="322">
        <f>P60</f>
        <v>0</v>
      </c>
    </row>
    <row r="60" spans="1:16" ht="19.149999999999999" customHeight="1" x14ac:dyDescent="0.25">
      <c r="A60" s="417"/>
      <c r="B60" s="330"/>
      <c r="C60" s="329"/>
      <c r="D60" s="352"/>
      <c r="E60" s="352"/>
      <c r="F60" s="327" t="s">
        <v>56</v>
      </c>
      <c r="G60" s="327"/>
      <c r="H60" s="327"/>
      <c r="I60" s="327"/>
      <c r="J60" s="386" t="s">
        <v>340</v>
      </c>
      <c r="K60" s="325">
        <v>5</v>
      </c>
      <c r="L60" s="325">
        <v>3</v>
      </c>
      <c r="M60" s="323">
        <v>0</v>
      </c>
      <c r="N60" s="322">
        <f>N61</f>
        <v>1101464</v>
      </c>
      <c r="O60" s="322">
        <f>O61</f>
        <v>0</v>
      </c>
      <c r="P60" s="322">
        <f>P61</f>
        <v>0</v>
      </c>
    </row>
    <row r="61" spans="1:16" ht="34.15" customHeight="1" x14ac:dyDescent="0.25">
      <c r="A61" s="417"/>
      <c r="B61" s="330"/>
      <c r="C61" s="329"/>
      <c r="D61" s="352"/>
      <c r="E61" s="352"/>
      <c r="F61" s="351" t="s">
        <v>326</v>
      </c>
      <c r="G61" s="351"/>
      <c r="H61" s="351"/>
      <c r="I61" s="351"/>
      <c r="J61" s="386" t="s">
        <v>340</v>
      </c>
      <c r="K61" s="325">
        <v>5</v>
      </c>
      <c r="L61" s="325">
        <v>3</v>
      </c>
      <c r="M61" s="323">
        <v>240</v>
      </c>
      <c r="N61" s="322">
        <v>1101464</v>
      </c>
      <c r="O61" s="322">
        <v>0</v>
      </c>
      <c r="P61" s="322">
        <v>0</v>
      </c>
    </row>
    <row r="62" spans="1:16" ht="42" customHeight="1" x14ac:dyDescent="0.25">
      <c r="A62" s="350"/>
      <c r="B62" s="330"/>
      <c r="C62" s="329"/>
      <c r="D62" s="352"/>
      <c r="E62" s="352"/>
      <c r="F62" s="336" t="s">
        <v>338</v>
      </c>
      <c r="G62" s="336"/>
      <c r="H62" s="336"/>
      <c r="I62" s="336"/>
      <c r="J62" s="324">
        <v>6270000000</v>
      </c>
      <c r="K62" s="344">
        <v>0</v>
      </c>
      <c r="L62" s="344">
        <v>0</v>
      </c>
      <c r="M62" s="342">
        <v>0</v>
      </c>
      <c r="N62" s="341">
        <f>N63+N67</f>
        <v>5262100</v>
      </c>
      <c r="O62" s="341">
        <f>O63+O67</f>
        <v>4899400</v>
      </c>
      <c r="P62" s="341">
        <f>P63+P67</f>
        <v>5061500</v>
      </c>
    </row>
    <row r="63" spans="1:16" ht="60.6" customHeight="1" x14ac:dyDescent="0.25">
      <c r="A63" s="350"/>
      <c r="B63" s="330"/>
      <c r="C63" s="329"/>
      <c r="D63" s="352"/>
      <c r="E63" s="352"/>
      <c r="F63" s="327" t="s">
        <v>337</v>
      </c>
      <c r="G63" s="327"/>
      <c r="H63" s="327"/>
      <c r="I63" s="327"/>
      <c r="J63" s="324">
        <v>6270095220</v>
      </c>
      <c r="K63" s="325">
        <v>0</v>
      </c>
      <c r="L63" s="325">
        <v>0</v>
      </c>
      <c r="M63" s="323">
        <v>0</v>
      </c>
      <c r="N63" s="322">
        <f>N64</f>
        <v>700000</v>
      </c>
      <c r="O63" s="322">
        <f>O64</f>
        <v>337300</v>
      </c>
      <c r="P63" s="322">
        <f>P64</f>
        <v>499400</v>
      </c>
    </row>
    <row r="64" spans="1:16" ht="22.15" customHeight="1" x14ac:dyDescent="0.25">
      <c r="A64" s="350"/>
      <c r="B64" s="330"/>
      <c r="C64" s="329"/>
      <c r="D64" s="352"/>
      <c r="E64" s="352"/>
      <c r="F64" s="327" t="s">
        <v>339</v>
      </c>
      <c r="G64" s="327"/>
      <c r="H64" s="327"/>
      <c r="I64" s="327"/>
      <c r="J64" s="324">
        <v>6270095220</v>
      </c>
      <c r="K64" s="325">
        <v>8</v>
      </c>
      <c r="L64" s="325">
        <v>0</v>
      </c>
      <c r="M64" s="323">
        <v>0</v>
      </c>
      <c r="N64" s="322">
        <f>N65</f>
        <v>700000</v>
      </c>
      <c r="O64" s="322">
        <f>O65</f>
        <v>337300</v>
      </c>
      <c r="P64" s="322">
        <f>P65</f>
        <v>499400</v>
      </c>
    </row>
    <row r="65" spans="1:16" ht="19.149999999999999" customHeight="1" x14ac:dyDescent="0.25">
      <c r="A65" s="350"/>
      <c r="B65" s="330"/>
      <c r="C65" s="329"/>
      <c r="D65" s="352"/>
      <c r="E65" s="352"/>
      <c r="F65" s="327" t="s">
        <v>59</v>
      </c>
      <c r="G65" s="327"/>
      <c r="H65" s="327"/>
      <c r="I65" s="327"/>
      <c r="J65" s="324">
        <v>6270095220</v>
      </c>
      <c r="K65" s="325">
        <v>8</v>
      </c>
      <c r="L65" s="325">
        <v>1</v>
      </c>
      <c r="M65" s="323">
        <v>0</v>
      </c>
      <c r="N65" s="322">
        <f>N66</f>
        <v>700000</v>
      </c>
      <c r="O65" s="322">
        <f>O66</f>
        <v>337300</v>
      </c>
      <c r="P65" s="322">
        <f>P66</f>
        <v>499400</v>
      </c>
    </row>
    <row r="66" spans="1:16" ht="34.15" customHeight="1" x14ac:dyDescent="0.25">
      <c r="A66" s="350"/>
      <c r="B66" s="330"/>
      <c r="C66" s="329"/>
      <c r="D66" s="352"/>
      <c r="E66" s="352"/>
      <c r="F66" s="327" t="s">
        <v>326</v>
      </c>
      <c r="G66" s="327"/>
      <c r="H66" s="327"/>
      <c r="I66" s="327"/>
      <c r="J66" s="324">
        <v>6270095220</v>
      </c>
      <c r="K66" s="325">
        <v>8</v>
      </c>
      <c r="L66" s="325">
        <v>1</v>
      </c>
      <c r="M66" s="323">
        <v>240</v>
      </c>
      <c r="N66" s="357">
        <v>700000</v>
      </c>
      <c r="O66" s="357">
        <v>337300</v>
      </c>
      <c r="P66" s="357">
        <v>499400</v>
      </c>
    </row>
    <row r="67" spans="1:16" ht="56.45" customHeight="1" x14ac:dyDescent="0.25">
      <c r="A67" s="417"/>
      <c r="B67" s="330"/>
      <c r="C67" s="329"/>
      <c r="D67" s="352"/>
      <c r="E67" s="352"/>
      <c r="F67" s="327" t="s">
        <v>399</v>
      </c>
      <c r="G67" s="327"/>
      <c r="H67" s="327"/>
      <c r="I67" s="327"/>
      <c r="J67" s="324">
        <v>6270075080</v>
      </c>
      <c r="K67" s="325">
        <v>0</v>
      </c>
      <c r="L67" s="325">
        <v>0</v>
      </c>
      <c r="M67" s="323">
        <v>0</v>
      </c>
      <c r="N67" s="322">
        <f>N68</f>
        <v>4562100</v>
      </c>
      <c r="O67" s="322">
        <f>O68</f>
        <v>4562100</v>
      </c>
      <c r="P67" s="322">
        <f>P68</f>
        <v>4562100</v>
      </c>
    </row>
    <row r="68" spans="1:16" ht="24.6" customHeight="1" x14ac:dyDescent="0.25">
      <c r="A68" s="417"/>
      <c r="B68" s="330"/>
      <c r="C68" s="329"/>
      <c r="D68" s="352"/>
      <c r="E68" s="352"/>
      <c r="F68" s="327" t="s">
        <v>339</v>
      </c>
      <c r="G68" s="327"/>
      <c r="H68" s="327"/>
      <c r="I68" s="327"/>
      <c r="J68" s="324">
        <v>6270075080</v>
      </c>
      <c r="K68" s="325">
        <v>8</v>
      </c>
      <c r="L68" s="325">
        <v>0</v>
      </c>
      <c r="M68" s="323">
        <v>0</v>
      </c>
      <c r="N68" s="322">
        <f>N69</f>
        <v>4562100</v>
      </c>
      <c r="O68" s="322">
        <f>O69</f>
        <v>4562100</v>
      </c>
      <c r="P68" s="322">
        <f>P69</f>
        <v>4562100</v>
      </c>
    </row>
    <row r="69" spans="1:16" ht="23.45" customHeight="1" x14ac:dyDescent="0.25">
      <c r="A69" s="417"/>
      <c r="B69" s="330"/>
      <c r="C69" s="329"/>
      <c r="D69" s="352"/>
      <c r="E69" s="352"/>
      <c r="F69" s="327" t="s">
        <v>59</v>
      </c>
      <c r="G69" s="327"/>
      <c r="H69" s="327"/>
      <c r="I69" s="327"/>
      <c r="J69" s="324">
        <v>6270075080</v>
      </c>
      <c r="K69" s="325">
        <v>8</v>
      </c>
      <c r="L69" s="325">
        <v>1</v>
      </c>
      <c r="M69" s="323">
        <v>0</v>
      </c>
      <c r="N69" s="322">
        <f>N70</f>
        <v>4562100</v>
      </c>
      <c r="O69" s="322">
        <f>O70</f>
        <v>4562100</v>
      </c>
      <c r="P69" s="322">
        <f>P70</f>
        <v>4562100</v>
      </c>
    </row>
    <row r="70" spans="1:16" ht="21.6" customHeight="1" x14ac:dyDescent="0.25">
      <c r="A70" s="417"/>
      <c r="B70" s="330"/>
      <c r="C70" s="329"/>
      <c r="D70" s="352"/>
      <c r="E70" s="352"/>
      <c r="F70" s="351" t="s">
        <v>334</v>
      </c>
      <c r="G70" s="351"/>
      <c r="H70" s="351"/>
      <c r="I70" s="351"/>
      <c r="J70" s="324">
        <v>6270075080</v>
      </c>
      <c r="K70" s="325">
        <v>8</v>
      </c>
      <c r="L70" s="325">
        <v>1</v>
      </c>
      <c r="M70" s="323">
        <v>540</v>
      </c>
      <c r="N70" s="322">
        <v>4562100</v>
      </c>
      <c r="O70" s="322">
        <v>4562100</v>
      </c>
      <c r="P70" s="322">
        <v>4562100</v>
      </c>
    </row>
    <row r="71" spans="1:16" ht="55.15" customHeight="1" x14ac:dyDescent="0.25">
      <c r="A71" s="350"/>
      <c r="B71" s="330"/>
      <c r="C71" s="329"/>
      <c r="D71" s="329"/>
      <c r="E71" s="329"/>
      <c r="F71" s="336" t="s">
        <v>328</v>
      </c>
      <c r="G71" s="336"/>
      <c r="H71" s="336"/>
      <c r="I71" s="336"/>
      <c r="J71" s="324">
        <v>6280000000</v>
      </c>
      <c r="K71" s="344">
        <v>0</v>
      </c>
      <c r="L71" s="344">
        <v>0</v>
      </c>
      <c r="M71" s="342">
        <v>0</v>
      </c>
      <c r="N71" s="341">
        <f>N72</f>
        <v>30000</v>
      </c>
      <c r="O71" s="341">
        <f>O72</f>
        <v>30000</v>
      </c>
      <c r="P71" s="341">
        <f>P72</f>
        <v>30000</v>
      </c>
    </row>
    <row r="72" spans="1:16" ht="67.150000000000006" customHeight="1" x14ac:dyDescent="0.25">
      <c r="A72" s="350"/>
      <c r="B72" s="330"/>
      <c r="C72" s="329"/>
      <c r="D72" s="352"/>
      <c r="E72" s="352"/>
      <c r="F72" s="497" t="s">
        <v>327</v>
      </c>
      <c r="G72" s="497"/>
      <c r="H72" s="497"/>
      <c r="I72" s="497"/>
      <c r="J72" s="324">
        <v>6280095240</v>
      </c>
      <c r="K72" s="325">
        <v>0</v>
      </c>
      <c r="L72" s="325">
        <v>0</v>
      </c>
      <c r="M72" s="323">
        <v>0</v>
      </c>
      <c r="N72" s="322">
        <f>N73</f>
        <v>30000</v>
      </c>
      <c r="O72" s="322">
        <f>O73</f>
        <v>30000</v>
      </c>
      <c r="P72" s="322">
        <f>P73</f>
        <v>30000</v>
      </c>
    </row>
    <row r="73" spans="1:16" ht="22.9" customHeight="1" x14ac:dyDescent="0.25">
      <c r="A73" s="350"/>
      <c r="B73" s="330"/>
      <c r="C73" s="329"/>
      <c r="D73" s="352"/>
      <c r="E73" s="352"/>
      <c r="F73" s="497" t="s">
        <v>331</v>
      </c>
      <c r="G73" s="497"/>
      <c r="H73" s="497"/>
      <c r="I73" s="497"/>
      <c r="J73" s="324">
        <v>6280095240</v>
      </c>
      <c r="K73" s="325">
        <v>11</v>
      </c>
      <c r="L73" s="325">
        <v>0</v>
      </c>
      <c r="M73" s="323">
        <v>0</v>
      </c>
      <c r="N73" s="322">
        <f>N74</f>
        <v>30000</v>
      </c>
      <c r="O73" s="322">
        <f>O74</f>
        <v>30000</v>
      </c>
      <c r="P73" s="322">
        <f>P74</f>
        <v>30000</v>
      </c>
    </row>
    <row r="74" spans="1:16" ht="23.45" customHeight="1" x14ac:dyDescent="0.25">
      <c r="A74" s="350"/>
      <c r="B74" s="330"/>
      <c r="C74" s="329"/>
      <c r="D74" s="352"/>
      <c r="E74" s="352"/>
      <c r="F74" s="497" t="s">
        <v>330</v>
      </c>
      <c r="G74" s="497"/>
      <c r="H74" s="497"/>
      <c r="I74" s="497"/>
      <c r="J74" s="324">
        <v>6280095240</v>
      </c>
      <c r="K74" s="325">
        <v>11</v>
      </c>
      <c r="L74" s="325">
        <v>1</v>
      </c>
      <c r="M74" s="323">
        <v>0</v>
      </c>
      <c r="N74" s="322">
        <f>N75</f>
        <v>30000</v>
      </c>
      <c r="O74" s="322">
        <f>O75</f>
        <v>30000</v>
      </c>
      <c r="P74" s="322">
        <f>P75</f>
        <v>30000</v>
      </c>
    </row>
    <row r="75" spans="1:16" ht="34.15" customHeight="1" x14ac:dyDescent="0.25">
      <c r="A75" s="350"/>
      <c r="B75" s="330"/>
      <c r="C75" s="329"/>
      <c r="D75" s="352"/>
      <c r="E75" s="352"/>
      <c r="F75" s="497" t="s">
        <v>326</v>
      </c>
      <c r="G75" s="497"/>
      <c r="H75" s="497"/>
      <c r="I75" s="497"/>
      <c r="J75" s="324">
        <v>6280095240</v>
      </c>
      <c r="K75" s="325">
        <v>11</v>
      </c>
      <c r="L75" s="325">
        <v>1</v>
      </c>
      <c r="M75" s="323">
        <v>240</v>
      </c>
      <c r="N75" s="322">
        <v>30000</v>
      </c>
      <c r="O75" s="322">
        <v>30000</v>
      </c>
      <c r="P75" s="322">
        <v>30000</v>
      </c>
    </row>
    <row r="79" spans="1:16" x14ac:dyDescent="0.25">
      <c r="H79" s="313"/>
    </row>
  </sheetData>
  <mergeCells count="69">
    <mergeCell ref="F72:I72"/>
    <mergeCell ref="F73:I73"/>
    <mergeCell ref="F74:I74"/>
    <mergeCell ref="F64:I64"/>
    <mergeCell ref="F65:I65"/>
    <mergeCell ref="F66:I66"/>
    <mergeCell ref="F67:I67"/>
    <mergeCell ref="F68:I68"/>
    <mergeCell ref="F69:I69"/>
    <mergeCell ref="F70:I70"/>
    <mergeCell ref="F71:I71"/>
    <mergeCell ref="F33:I33"/>
    <mergeCell ref="F36:I36"/>
    <mergeCell ref="F37:I37"/>
    <mergeCell ref="F39:I39"/>
    <mergeCell ref="F56:I56"/>
    <mergeCell ref="F57:I57"/>
    <mergeCell ref="F62:I62"/>
    <mergeCell ref="F63:I63"/>
    <mergeCell ref="F75:I75"/>
    <mergeCell ref="F22:I22"/>
    <mergeCell ref="F23:I23"/>
    <mergeCell ref="F24:I24"/>
    <mergeCell ref="F25:I25"/>
    <mergeCell ref="F26:I26"/>
    <mergeCell ref="F27:I27"/>
    <mergeCell ref="F28:I28"/>
    <mergeCell ref="F42:I42"/>
    <mergeCell ref="F44:I44"/>
    <mergeCell ref="F45:I45"/>
    <mergeCell ref="F46:I46"/>
    <mergeCell ref="F47:I47"/>
    <mergeCell ref="F61:I61"/>
    <mergeCell ref="F58:I58"/>
    <mergeCell ref="F59:I59"/>
    <mergeCell ref="F60:I60"/>
    <mergeCell ref="A4:P5"/>
    <mergeCell ref="F14:I14"/>
    <mergeCell ref="A8:I8"/>
    <mergeCell ref="D10:I10"/>
    <mergeCell ref="E11:I11"/>
    <mergeCell ref="D9:I9"/>
    <mergeCell ref="F32:I32"/>
    <mergeCell ref="F19:I19"/>
    <mergeCell ref="F18:I18"/>
    <mergeCell ref="F20:I20"/>
    <mergeCell ref="F21:I21"/>
    <mergeCell ref="F29:I29"/>
    <mergeCell ref="F30:I30"/>
    <mergeCell ref="F49:I49"/>
    <mergeCell ref="F48:I48"/>
    <mergeCell ref="F34:I34"/>
    <mergeCell ref="F35:I35"/>
    <mergeCell ref="F31:I31"/>
    <mergeCell ref="F12:I12"/>
    <mergeCell ref="F13:I13"/>
    <mergeCell ref="D15:I15"/>
    <mergeCell ref="E16:I16"/>
    <mergeCell ref="E17:I17"/>
    <mergeCell ref="F38:I38"/>
    <mergeCell ref="F55:I55"/>
    <mergeCell ref="F53:I53"/>
    <mergeCell ref="F54:I54"/>
    <mergeCell ref="F50:I50"/>
    <mergeCell ref="F52:I52"/>
    <mergeCell ref="F41:I41"/>
    <mergeCell ref="F51:I51"/>
    <mergeCell ref="F40:I40"/>
    <mergeCell ref="F43:I43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</vt:i4>
      </vt:variant>
    </vt:vector>
  </HeadingPairs>
  <TitlesOfParts>
    <vt:vector size="16" baseType="lpstr">
      <vt:lpstr>прил 1</vt:lpstr>
      <vt:lpstr>прил 2</vt:lpstr>
      <vt:lpstr>прил 3</vt:lpstr>
      <vt:lpstr>прил 4</vt:lpstr>
      <vt:lpstr>прил 5</vt:lpstr>
      <vt:lpstr>прил 6</vt:lpstr>
      <vt:lpstr>приложение 7</vt:lpstr>
      <vt:lpstr>приложение 8</vt:lpstr>
      <vt:lpstr>приложение 9</vt:lpstr>
      <vt:lpstr>прил 10</vt:lpstr>
      <vt:lpstr>прил 12</vt:lpstr>
      <vt:lpstr>прил 13</vt:lpstr>
      <vt:lpstr>прил 14</vt:lpstr>
      <vt:lpstr>'прил 10'!Заголовки_для_печати</vt:lpstr>
      <vt:lpstr>'прил 13'!Заголовки_для_печати</vt:lpstr>
      <vt:lpstr>'прил 13'!Область_печати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2020-11-10T05:20:32Z</cp:lastPrinted>
  <dcterms:created xsi:type="dcterms:W3CDTF">2010-12-16T03:42:04Z</dcterms:created>
  <dcterms:modified xsi:type="dcterms:W3CDTF">2020-12-11T11:26:44Z</dcterms:modified>
</cp:coreProperties>
</file>