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 activeTab="4"/>
  </bookViews>
  <sheets>
    <sheet name="Лист1" sheetId="1" r:id="rId1"/>
    <sheet name="Лист5" sheetId="4" r:id="rId2"/>
    <sheet name="Лист6" sheetId="3" r:id="rId3"/>
    <sheet name="Лист7" sheetId="5" r:id="rId4"/>
    <sheet name="Лист8" sheetId="6" r:id="rId5"/>
  </sheets>
  <calcPr calcId="152511"/>
</workbook>
</file>

<file path=xl/calcChain.xml><?xml version="1.0" encoding="utf-8"?>
<calcChain xmlns="http://schemas.openxmlformats.org/spreadsheetml/2006/main">
  <c r="Q117" i="6" l="1"/>
  <c r="Q116" i="6" s="1"/>
  <c r="Q115" i="6" s="1"/>
  <c r="Q114" i="6" s="1"/>
  <c r="Q113" i="6" s="1"/>
  <c r="Q112" i="6" s="1"/>
  <c r="P117" i="6"/>
  <c r="O117" i="6"/>
  <c r="P116" i="6"/>
  <c r="P115" i="6" s="1"/>
  <c r="P114" i="6" s="1"/>
  <c r="P113" i="6" s="1"/>
  <c r="P112" i="6" s="1"/>
  <c r="O116" i="6"/>
  <c r="O115" i="6"/>
  <c r="O114" i="6" s="1"/>
  <c r="O113" i="6" s="1"/>
  <c r="O112" i="6" s="1"/>
  <c r="P110" i="6"/>
  <c r="P109" i="6" s="1"/>
  <c r="P105" i="6" s="1"/>
  <c r="P104" i="6" s="1"/>
  <c r="Q107" i="6"/>
  <c r="P107" i="6"/>
  <c r="O107" i="6"/>
  <c r="Q105" i="6"/>
  <c r="O105" i="6"/>
  <c r="Q104" i="6"/>
  <c r="Q101" i="6" s="1"/>
  <c r="Q100" i="6" s="1"/>
  <c r="O104" i="6"/>
  <c r="O101" i="6" s="1"/>
  <c r="O100" i="6" s="1"/>
  <c r="Q103" i="6"/>
  <c r="Q102" i="6"/>
  <c r="P98" i="6"/>
  <c r="P97" i="6" s="1"/>
  <c r="O97" i="6"/>
  <c r="Q95" i="6"/>
  <c r="Q94" i="6" s="1"/>
  <c r="Q93" i="6" s="1"/>
  <c r="Q92" i="6" s="1"/>
  <c r="Q91" i="6" s="1"/>
  <c r="P95" i="6"/>
  <c r="O95" i="6"/>
  <c r="P94" i="6"/>
  <c r="P93" i="6" s="1"/>
  <c r="O94" i="6"/>
  <c r="O93" i="6"/>
  <c r="O92" i="6" s="1"/>
  <c r="O91" i="6" s="1"/>
  <c r="Q89" i="6"/>
  <c r="Q88" i="6" s="1"/>
  <c r="Q87" i="6" s="1"/>
  <c r="Q86" i="6" s="1"/>
  <c r="Q85" i="6" s="1"/>
  <c r="P89" i="6"/>
  <c r="P88" i="6" s="1"/>
  <c r="P87" i="6" s="1"/>
  <c r="P86" i="6" s="1"/>
  <c r="O89" i="6"/>
  <c r="O88" i="6"/>
  <c r="O87" i="6" s="1"/>
  <c r="O86" i="6" s="1"/>
  <c r="O85" i="6" s="1"/>
  <c r="Q77" i="6"/>
  <c r="P77" i="6"/>
  <c r="O77" i="6"/>
  <c r="O76" i="6" s="1"/>
  <c r="O72" i="6" s="1"/>
  <c r="Q76" i="6"/>
  <c r="P76" i="6"/>
  <c r="Q74" i="6"/>
  <c r="Q73" i="6" s="1"/>
  <c r="P74" i="6"/>
  <c r="O74" i="6"/>
  <c r="P73" i="6"/>
  <c r="P71" i="6" s="1"/>
  <c r="O73" i="6"/>
  <c r="O71" i="6" s="1"/>
  <c r="O70" i="6" s="1"/>
  <c r="O69" i="6" s="1"/>
  <c r="Q67" i="6"/>
  <c r="P67" i="6"/>
  <c r="O67" i="6"/>
  <c r="O66" i="6" s="1"/>
  <c r="O65" i="6" s="1"/>
  <c r="O63" i="6" s="1"/>
  <c r="Q66" i="6"/>
  <c r="P66" i="6"/>
  <c r="Q65" i="6"/>
  <c r="Q63" i="6" s="1"/>
  <c r="Q50" i="6" s="1"/>
  <c r="P65" i="6"/>
  <c r="P63" i="6"/>
  <c r="Q61" i="6"/>
  <c r="P61" i="6"/>
  <c r="O61" i="6"/>
  <c r="O60" i="6" s="1"/>
  <c r="O59" i="6" s="1"/>
  <c r="Q60" i="6"/>
  <c r="P60" i="6"/>
  <c r="Q59" i="6"/>
  <c r="P59" i="6"/>
  <c r="Q57" i="6"/>
  <c r="P57" i="6"/>
  <c r="Q54" i="6"/>
  <c r="P54" i="6"/>
  <c r="P53" i="6" s="1"/>
  <c r="P51" i="6" s="1"/>
  <c r="P50" i="6" s="1"/>
  <c r="O54" i="6"/>
  <c r="Q53" i="6"/>
  <c r="O53" i="6"/>
  <c r="O51" i="6" s="1"/>
  <c r="Q51" i="6"/>
  <c r="Q48" i="6"/>
  <c r="P48" i="6"/>
  <c r="P43" i="6" s="1"/>
  <c r="P42" i="6" s="1"/>
  <c r="O48" i="6"/>
  <c r="Q45" i="6"/>
  <c r="P45" i="6"/>
  <c r="O45" i="6"/>
  <c r="O43" i="6" s="1"/>
  <c r="O42" i="6" s="1"/>
  <c r="Q44" i="6"/>
  <c r="Q43" i="6"/>
  <c r="Q42" i="6" s="1"/>
  <c r="Q41" i="6"/>
  <c r="O41" i="6"/>
  <c r="Q40" i="6"/>
  <c r="O38" i="6"/>
  <c r="O36" i="6" s="1"/>
  <c r="Q34" i="6"/>
  <c r="P34" i="6"/>
  <c r="O34" i="6"/>
  <c r="O33" i="6" s="1"/>
  <c r="O32" i="6" s="1"/>
  <c r="O31" i="6" s="1"/>
  <c r="Q33" i="6"/>
  <c r="P33" i="6"/>
  <c r="Q32" i="6"/>
  <c r="Q31" i="6" s="1"/>
  <c r="P32" i="6"/>
  <c r="P31" i="6"/>
  <c r="Q28" i="6"/>
  <c r="P28" i="6"/>
  <c r="O28" i="6"/>
  <c r="O21" i="6" s="1"/>
  <c r="Q25" i="6"/>
  <c r="P25" i="6"/>
  <c r="O25" i="6"/>
  <c r="Q22" i="6"/>
  <c r="Q20" i="6" s="1"/>
  <c r="Q19" i="6" s="1"/>
  <c r="P22" i="6"/>
  <c r="P20" i="6" s="1"/>
  <c r="P19" i="6" s="1"/>
  <c r="O22" i="6"/>
  <c r="P21" i="6"/>
  <c r="O20" i="6"/>
  <c r="O19" i="6" s="1"/>
  <c r="Q18" i="6"/>
  <c r="Q10" i="6" s="1"/>
  <c r="P18" i="6"/>
  <c r="Q15" i="6"/>
  <c r="P15" i="6"/>
  <c r="P14" i="6" s="1"/>
  <c r="P13" i="6" s="1"/>
  <c r="P12" i="6" s="1"/>
  <c r="O15" i="6"/>
  <c r="Q14" i="6"/>
  <c r="O14" i="6"/>
  <c r="O13" i="6" s="1"/>
  <c r="O12" i="6" s="1"/>
  <c r="Q13" i="6"/>
  <c r="Q12" i="6"/>
  <c r="Q11" i="6"/>
  <c r="P11" i="6"/>
  <c r="P10" i="6" s="1"/>
  <c r="O11" i="6"/>
  <c r="P103" i="6" l="1"/>
  <c r="P102" i="6" s="1"/>
  <c r="P101" i="6"/>
  <c r="P100" i="6" s="1"/>
  <c r="Q71" i="6"/>
  <c r="Q72" i="6"/>
  <c r="Q70" i="6" s="1"/>
  <c r="Q69" i="6" s="1"/>
  <c r="P85" i="6"/>
  <c r="P92" i="6"/>
  <c r="P91" i="6" s="1"/>
  <c r="Q9" i="6"/>
  <c r="O57" i="6"/>
  <c r="O50" i="6" s="1"/>
  <c r="O119" i="6" s="1"/>
  <c r="O58" i="6"/>
  <c r="Q119" i="6"/>
  <c r="Q21" i="6"/>
  <c r="O40" i="6"/>
  <c r="P41" i="6"/>
  <c r="O44" i="6"/>
  <c r="P72" i="6"/>
  <c r="P70" i="6" s="1"/>
  <c r="P69" i="6" s="1"/>
  <c r="P119" i="6" s="1"/>
  <c r="O103" i="6"/>
  <c r="O102" i="6" s="1"/>
  <c r="O18" i="6"/>
  <c r="O10" i="6" s="1"/>
  <c r="P40" i="6"/>
  <c r="P9" i="6" s="1"/>
  <c r="P44" i="6"/>
  <c r="O9" i="6" l="1"/>
  <c r="T92" i="5" l="1"/>
  <c r="S92" i="5"/>
  <c r="P92" i="5"/>
  <c r="T91" i="5"/>
  <c r="S91" i="5"/>
  <c r="R91" i="5"/>
  <c r="R89" i="5" s="1"/>
  <c r="R88" i="5" s="1"/>
  <c r="Q91" i="5"/>
  <c r="Q90" i="5" s="1"/>
  <c r="P91" i="5"/>
  <c r="T90" i="5"/>
  <c r="S90" i="5"/>
  <c r="R90" i="5"/>
  <c r="P90" i="5"/>
  <c r="T89" i="5"/>
  <c r="S89" i="5"/>
  <c r="S88" i="5" s="1"/>
  <c r="P89" i="5"/>
  <c r="T88" i="5"/>
  <c r="P88" i="5"/>
  <c r="S86" i="5"/>
  <c r="T84" i="5"/>
  <c r="S84" i="5"/>
  <c r="R84" i="5"/>
  <c r="Q84" i="5"/>
  <c r="P84" i="5"/>
  <c r="T82" i="5"/>
  <c r="S82" i="5"/>
  <c r="S81" i="5" s="1"/>
  <c r="R82" i="5"/>
  <c r="Q82" i="5"/>
  <c r="P82" i="5"/>
  <c r="T81" i="5"/>
  <c r="T80" i="5" s="1"/>
  <c r="R81" i="5"/>
  <c r="Q81" i="5"/>
  <c r="Q79" i="5" s="1"/>
  <c r="Q78" i="5" s="1"/>
  <c r="P81" i="5"/>
  <c r="P80" i="5" s="1"/>
  <c r="R80" i="5"/>
  <c r="Q80" i="5"/>
  <c r="R79" i="5"/>
  <c r="R78" i="5" s="1"/>
  <c r="T76" i="5"/>
  <c r="S76" i="5"/>
  <c r="R76" i="5"/>
  <c r="Q76" i="5"/>
  <c r="P76" i="5"/>
  <c r="T74" i="5"/>
  <c r="S74" i="5"/>
  <c r="R74" i="5"/>
  <c r="Q74" i="5"/>
  <c r="Q73" i="5" s="1"/>
  <c r="P74" i="5"/>
  <c r="T73" i="5"/>
  <c r="S73" i="5"/>
  <c r="R73" i="5"/>
  <c r="R72" i="5" s="1"/>
  <c r="P73" i="5"/>
  <c r="T72" i="5"/>
  <c r="S72" i="5"/>
  <c r="S71" i="5" s="1"/>
  <c r="P72" i="5"/>
  <c r="T71" i="5"/>
  <c r="P71" i="5"/>
  <c r="P66" i="5" s="1"/>
  <c r="T69" i="5"/>
  <c r="S69" i="5"/>
  <c r="R69" i="5"/>
  <c r="Q69" i="5"/>
  <c r="Q68" i="5" s="1"/>
  <c r="Q67" i="5" s="1"/>
  <c r="P69" i="5"/>
  <c r="T68" i="5"/>
  <c r="S68" i="5"/>
  <c r="R68" i="5"/>
  <c r="R67" i="5" s="1"/>
  <c r="P68" i="5"/>
  <c r="T67" i="5"/>
  <c r="S67" i="5"/>
  <c r="S66" i="5" s="1"/>
  <c r="P67" i="5"/>
  <c r="T66" i="5"/>
  <c r="T59" i="5"/>
  <c r="S59" i="5"/>
  <c r="R59" i="5"/>
  <c r="Q59" i="5"/>
  <c r="Q55" i="5" s="1"/>
  <c r="P59" i="5"/>
  <c r="T57" i="5"/>
  <c r="S57" i="5"/>
  <c r="R57" i="5"/>
  <c r="R56" i="5" s="1"/>
  <c r="Q57" i="5"/>
  <c r="P57" i="5"/>
  <c r="T56" i="5"/>
  <c r="S56" i="5"/>
  <c r="S55" i="5" s="1"/>
  <c r="S54" i="5" s="1"/>
  <c r="S53" i="5" s="1"/>
  <c r="Q56" i="5"/>
  <c r="P56" i="5"/>
  <c r="T55" i="5"/>
  <c r="T54" i="5" s="1"/>
  <c r="T53" i="5" s="1"/>
  <c r="P55" i="5"/>
  <c r="P54" i="5" s="1"/>
  <c r="P53" i="5" s="1"/>
  <c r="Q54" i="5"/>
  <c r="Q53" i="5" s="1"/>
  <c r="T51" i="5"/>
  <c r="T49" i="5" s="1"/>
  <c r="S51" i="5"/>
  <c r="S50" i="5" s="1"/>
  <c r="S48" i="5" s="1"/>
  <c r="R51" i="5"/>
  <c r="Q51" i="5"/>
  <c r="P51" i="5"/>
  <c r="T50" i="5"/>
  <c r="R50" i="5"/>
  <c r="Q50" i="5"/>
  <c r="P50" i="5"/>
  <c r="P49" i="5"/>
  <c r="T48" i="5"/>
  <c r="R48" i="5"/>
  <c r="Q48" i="5"/>
  <c r="P48" i="5"/>
  <c r="T46" i="5"/>
  <c r="S46" i="5"/>
  <c r="R46" i="5"/>
  <c r="Q46" i="5"/>
  <c r="Q45" i="5" s="1"/>
  <c r="Q43" i="5" s="1"/>
  <c r="P46" i="5"/>
  <c r="T45" i="5"/>
  <c r="S45" i="5"/>
  <c r="S43" i="5" s="1"/>
  <c r="R45" i="5"/>
  <c r="R43" i="5" s="1"/>
  <c r="P45" i="5"/>
  <c r="P44" i="5"/>
  <c r="T43" i="5"/>
  <c r="P43" i="5"/>
  <c r="T41" i="5"/>
  <c r="S41" i="5"/>
  <c r="R41" i="5"/>
  <c r="Q41" i="5"/>
  <c r="Q40" i="5" s="1"/>
  <c r="Q38" i="5" s="1"/>
  <c r="Q37" i="5" s="1"/>
  <c r="P41" i="5"/>
  <c r="T40" i="5"/>
  <c r="S40" i="5"/>
  <c r="S38" i="5" s="1"/>
  <c r="S37" i="5" s="1"/>
  <c r="R40" i="5"/>
  <c r="R38" i="5" s="1"/>
  <c r="R37" i="5" s="1"/>
  <c r="P40" i="5"/>
  <c r="P39" i="5"/>
  <c r="T38" i="5"/>
  <c r="T37" i="5" s="1"/>
  <c r="P38" i="5"/>
  <c r="P37" i="5" s="1"/>
  <c r="T34" i="5"/>
  <c r="S34" i="5"/>
  <c r="R34" i="5"/>
  <c r="R33" i="5" s="1"/>
  <c r="Q34" i="5"/>
  <c r="P34" i="5"/>
  <c r="T33" i="5"/>
  <c r="T31" i="5" s="1"/>
  <c r="T30" i="5" s="1"/>
  <c r="S33" i="5"/>
  <c r="S32" i="5" s="1"/>
  <c r="Q33" i="5"/>
  <c r="P33" i="5"/>
  <c r="P31" i="5" s="1"/>
  <c r="P30" i="5" s="1"/>
  <c r="T32" i="5"/>
  <c r="Q32" i="5"/>
  <c r="P32" i="5"/>
  <c r="Q31" i="5"/>
  <c r="Q30" i="5" s="1"/>
  <c r="L26" i="5"/>
  <c r="T24" i="5"/>
  <c r="T23" i="5" s="1"/>
  <c r="T22" i="5" s="1"/>
  <c r="T21" i="5" s="1"/>
  <c r="S24" i="5"/>
  <c r="R24" i="5"/>
  <c r="Q24" i="5"/>
  <c r="P24" i="5"/>
  <c r="P23" i="5" s="1"/>
  <c r="P22" i="5" s="1"/>
  <c r="P21" i="5" s="1"/>
  <c r="S23" i="5"/>
  <c r="R23" i="5"/>
  <c r="Q23" i="5"/>
  <c r="Q22" i="5" s="1"/>
  <c r="Q21" i="5" s="1"/>
  <c r="S22" i="5"/>
  <c r="R22" i="5"/>
  <c r="R21" i="5" s="1"/>
  <c r="S21" i="5"/>
  <c r="T16" i="5"/>
  <c r="T15" i="5" s="1"/>
  <c r="S16" i="5"/>
  <c r="R16" i="5"/>
  <c r="Q16" i="5"/>
  <c r="P16" i="5"/>
  <c r="P15" i="5" s="1"/>
  <c r="P13" i="5" s="1"/>
  <c r="P7" i="5" s="1"/>
  <c r="S15" i="5"/>
  <c r="R15" i="5"/>
  <c r="Q15" i="5"/>
  <c r="S14" i="5"/>
  <c r="P14" i="5"/>
  <c r="S13" i="5"/>
  <c r="R13" i="5"/>
  <c r="Q13" i="5"/>
  <c r="Q7" i="5" s="1"/>
  <c r="T11" i="5"/>
  <c r="S11" i="5"/>
  <c r="R11" i="5"/>
  <c r="R10" i="5" s="1"/>
  <c r="R8" i="5" s="1"/>
  <c r="Q11" i="5"/>
  <c r="P11" i="5"/>
  <c r="T10" i="5"/>
  <c r="S10" i="5"/>
  <c r="S9" i="5" s="1"/>
  <c r="Q10" i="5"/>
  <c r="P10" i="5"/>
  <c r="P9" i="5" s="1"/>
  <c r="T9" i="5"/>
  <c r="T8" i="5"/>
  <c r="S8" i="5"/>
  <c r="S7" i="5" s="1"/>
  <c r="Q8" i="5"/>
  <c r="P8" i="5"/>
  <c r="Q72" i="5" l="1"/>
  <c r="Q71" i="5"/>
  <c r="R7" i="5"/>
  <c r="R94" i="5" s="1"/>
  <c r="R55" i="5"/>
  <c r="R54" i="5"/>
  <c r="R53" i="5" s="1"/>
  <c r="R66" i="5"/>
  <c r="Q66" i="5"/>
  <c r="Q94" i="5" s="1"/>
  <c r="T13" i="5"/>
  <c r="T7" i="5" s="1"/>
  <c r="T14" i="5"/>
  <c r="R32" i="5"/>
  <c r="R31" i="5"/>
  <c r="R30" i="5" s="1"/>
  <c r="S80" i="5"/>
  <c r="S79" i="5"/>
  <c r="S78" i="5" s="1"/>
  <c r="S31" i="5"/>
  <c r="S30" i="5" s="1"/>
  <c r="S94" i="5" s="1"/>
  <c r="S49" i="5"/>
  <c r="R71" i="5"/>
  <c r="P79" i="5"/>
  <c r="P78" i="5" s="1"/>
  <c r="P94" i="5" s="1"/>
  <c r="T79" i="5"/>
  <c r="T78" i="5" s="1"/>
  <c r="Q89" i="5"/>
  <c r="Q88" i="5" s="1"/>
  <c r="T94" i="5" l="1"/>
  <c r="F28" i="3" l="1"/>
  <c r="G28" i="3"/>
  <c r="D65" i="4"/>
  <c r="D31" i="3"/>
  <c r="E31" i="3"/>
  <c r="F31" i="3"/>
  <c r="G31" i="3"/>
  <c r="C31" i="3"/>
  <c r="G36" i="3"/>
  <c r="F36" i="3"/>
  <c r="C12" i="3"/>
  <c r="D63" i="4"/>
  <c r="D60" i="4" s="1"/>
  <c r="E63" i="4"/>
  <c r="E60" i="4" s="1"/>
  <c r="C63" i="4"/>
  <c r="D72" i="4"/>
  <c r="D69" i="4" s="1"/>
  <c r="E72" i="4"/>
  <c r="E69" i="4" s="1"/>
  <c r="C72" i="4"/>
  <c r="C69" i="4" s="1"/>
  <c r="D19" i="4"/>
  <c r="E19" i="4"/>
  <c r="C19" i="4"/>
  <c r="D21" i="4"/>
  <c r="D18" i="4" s="1"/>
  <c r="D17" i="4" s="1"/>
  <c r="E21" i="4"/>
  <c r="C21" i="4"/>
  <c r="D23" i="4"/>
  <c r="E23" i="4"/>
  <c r="E18" i="4" s="1"/>
  <c r="E17" i="4" s="1"/>
  <c r="C23" i="4"/>
  <c r="D25" i="4"/>
  <c r="E25" i="4"/>
  <c r="C25" i="4"/>
  <c r="C18" i="4" s="1"/>
  <c r="C17" i="4" s="1"/>
  <c r="C36" i="3"/>
  <c r="D67" i="4"/>
  <c r="E67" i="4"/>
  <c r="D78" i="4"/>
  <c r="D77" i="4" s="1"/>
  <c r="E78" i="4"/>
  <c r="E77" i="4" s="1"/>
  <c r="E75" i="4"/>
  <c r="E74" i="4" s="1"/>
  <c r="D75" i="4"/>
  <c r="D74" i="4" s="1"/>
  <c r="C67" i="4"/>
  <c r="C60" i="4" s="1"/>
  <c r="C78" i="4"/>
  <c r="C77" i="4" s="1"/>
  <c r="C75" i="4"/>
  <c r="C74" i="4" s="1"/>
  <c r="D38" i="3"/>
  <c r="E38" i="3"/>
  <c r="F38" i="3"/>
  <c r="G38" i="3"/>
  <c r="D12" i="3"/>
  <c r="E12" i="3"/>
  <c r="F12" i="3"/>
  <c r="F40" i="3" s="1"/>
  <c r="F20" i="1" s="1"/>
  <c r="F19" i="1" s="1"/>
  <c r="F18" i="1" s="1"/>
  <c r="F17" i="1" s="1"/>
  <c r="G12" i="3"/>
  <c r="D58" i="4"/>
  <c r="D55" i="4" s="1"/>
  <c r="D54" i="4" s="1"/>
  <c r="D53" i="4" s="1"/>
  <c r="E58" i="4"/>
  <c r="E55" i="4" s="1"/>
  <c r="C58" i="4"/>
  <c r="C55" i="4" s="1"/>
  <c r="C54" i="4" s="1"/>
  <c r="D47" i="4"/>
  <c r="D46" i="4" s="1"/>
  <c r="E47" i="4"/>
  <c r="E46" i="4"/>
  <c r="C47" i="4"/>
  <c r="C46" i="4"/>
  <c r="D44" i="4"/>
  <c r="D43" i="4" s="1"/>
  <c r="D42" i="4" s="1"/>
  <c r="E44" i="4"/>
  <c r="E43" i="4" s="1"/>
  <c r="E42" i="4" s="1"/>
  <c r="C44" i="4"/>
  <c r="C43" i="4" s="1"/>
  <c r="C42" i="4" s="1"/>
  <c r="C38" i="4" s="1"/>
  <c r="D40" i="4"/>
  <c r="D39" i="4" s="1"/>
  <c r="E40" i="4"/>
  <c r="E39" i="4"/>
  <c r="E38" i="4" s="1"/>
  <c r="C40" i="4"/>
  <c r="C39" i="4"/>
  <c r="D36" i="4"/>
  <c r="D35" i="4"/>
  <c r="E36" i="4"/>
  <c r="E35" i="4"/>
  <c r="C36" i="4"/>
  <c r="C35" i="4"/>
  <c r="D33" i="4"/>
  <c r="D32" i="4"/>
  <c r="E33" i="4"/>
  <c r="E32" i="4"/>
  <c r="D30" i="4"/>
  <c r="D29" i="4"/>
  <c r="E30" i="4"/>
  <c r="E29" i="4"/>
  <c r="E28" i="4" s="1"/>
  <c r="E27" i="4" s="1"/>
  <c r="C33" i="4"/>
  <c r="C32" i="4"/>
  <c r="C30" i="4"/>
  <c r="C29" i="4"/>
  <c r="C28" i="4" s="1"/>
  <c r="C27" i="4" s="1"/>
  <c r="D15" i="4"/>
  <c r="D14" i="4"/>
  <c r="D13" i="4" s="1"/>
  <c r="E15" i="4"/>
  <c r="E14" i="4" s="1"/>
  <c r="E13" i="4" s="1"/>
  <c r="E12" i="4" s="1"/>
  <c r="C15" i="4"/>
  <c r="C14" i="4"/>
  <c r="C13" i="4" s="1"/>
  <c r="C12" i="4" s="1"/>
  <c r="C24" i="3"/>
  <c r="G24" i="3"/>
  <c r="G40" i="3" s="1"/>
  <c r="G20" i="1" s="1"/>
  <c r="G19" i="1" s="1"/>
  <c r="G18" i="1" s="1"/>
  <c r="G17" i="1" s="1"/>
  <c r="F24" i="3"/>
  <c r="D28" i="3"/>
  <c r="E28" i="3"/>
  <c r="D24" i="3"/>
  <c r="E24" i="3"/>
  <c r="D22" i="3"/>
  <c r="D40" i="3" s="1"/>
  <c r="D20" i="1" s="1"/>
  <c r="D19" i="1" s="1"/>
  <c r="D18" i="1" s="1"/>
  <c r="D17" i="1" s="1"/>
  <c r="E22" i="3"/>
  <c r="F22" i="3"/>
  <c r="G22" i="3"/>
  <c r="C38" i="3"/>
  <c r="C22" i="3"/>
  <c r="C28" i="3"/>
  <c r="D28" i="4"/>
  <c r="D27" i="4" s="1"/>
  <c r="E40" i="3"/>
  <c r="E20" i="1" s="1"/>
  <c r="E19" i="1" s="1"/>
  <c r="E18" i="1" s="1"/>
  <c r="E17" i="1" s="1"/>
  <c r="C40" i="3"/>
  <c r="C20" i="1" s="1"/>
  <c r="C19" i="1" s="1"/>
  <c r="C18" i="1" s="1"/>
  <c r="C17" i="1" s="1"/>
  <c r="D38" i="4" l="1"/>
  <c r="D12" i="4" s="1"/>
  <c r="D11" i="4" s="1"/>
  <c r="C53" i="4"/>
  <c r="C11" i="4" s="1"/>
  <c r="C16" i="1" s="1"/>
  <c r="C15" i="1" s="1"/>
  <c r="C14" i="1" s="1"/>
  <c r="C13" i="1" s="1"/>
  <c r="C12" i="1" s="1"/>
  <c r="C11" i="1" s="1"/>
  <c r="E54" i="4"/>
  <c r="E53" i="4" s="1"/>
  <c r="E11" i="4" s="1"/>
  <c r="E16" i="1" l="1"/>
  <c r="E15" i="1" s="1"/>
  <c r="E14" i="1" s="1"/>
  <c r="E13" i="1" s="1"/>
  <c r="E12" i="1" s="1"/>
  <c r="E11" i="1" s="1"/>
  <c r="G16" i="1"/>
  <c r="G15" i="1" s="1"/>
  <c r="G14" i="1" s="1"/>
  <c r="G13" i="1" s="1"/>
  <c r="G12" i="1" s="1"/>
  <c r="G11" i="1" s="1"/>
  <c r="F16" i="1"/>
  <c r="F15" i="1" s="1"/>
  <c r="F14" i="1" s="1"/>
  <c r="F13" i="1" s="1"/>
  <c r="F12" i="1" s="1"/>
  <c r="F11" i="1" s="1"/>
  <c r="D16" i="1"/>
  <c r="D15" i="1" s="1"/>
  <c r="D14" i="1" s="1"/>
  <c r="D13" i="1" s="1"/>
  <c r="D12" i="1" s="1"/>
  <c r="D11" i="1" s="1"/>
</calcChain>
</file>

<file path=xl/sharedStrings.xml><?xml version="1.0" encoding="utf-8"?>
<sst xmlns="http://schemas.openxmlformats.org/spreadsheetml/2006/main" count="573" uniqueCount="319">
  <si>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</si>
  <si>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</si>
  <si>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</si>
  <si>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</si>
  <si>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</si>
  <si>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</si>
  <si>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</si>
  <si>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</si>
  <si>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</si>
  <si>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</si>
  <si>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</si>
  <si>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</si>
  <si>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</si>
  <si>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</si>
  <si>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</si>
  <si>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</si>
  <si>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</si>
  <si>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</si>
  <si>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</si>
  <si>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</si>
  <si>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</si>
  <si>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</si>
  <si>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</si>
  <si>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</si>
  <si>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</si>
  <si>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</si>
  <si>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</si>
  <si>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</si>
  <si>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</si>
  <si>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</si>
  <si>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</si>
  <si>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</si>
  <si>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</si>
  <si>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</si>
  <si>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</si>
  <si>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</si>
  <si>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</si>
  <si>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</si>
  <si>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</si>
  <si>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</si>
  <si>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</si>
  <si>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</si>
  <si>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</si>
  <si>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</si>
  <si>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</si>
  <si>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</si>
  <si>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</si>
  <si>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</si>
  <si>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</si>
  <si>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</si>
  <si>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</si>
  <si>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</si>
  <si>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</si>
  <si>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</si>
  <si>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</si>
  <si>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</si>
  <si>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</si>
  <si>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</si>
  <si>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</si>
  <si>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</si>
  <si>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</si>
  <si>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</si>
  <si>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</si>
  <si>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</si>
  <si>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</si>
  <si>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</si>
  <si>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</si>
  <si>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</si>
  <si>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</si>
  <si>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</si>
  <si>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</si>
  <si>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</si>
  <si>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</si>
  <si>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</si>
  <si>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</si>
  <si>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</si>
  <si>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</si>
  <si>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</si>
  <si>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</si>
  <si>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</si>
  <si>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</si>
  <si>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</si>
  <si>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</si>
  <si>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</si>
  <si>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</si>
  <si>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</si>
  <si>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</si>
  <si>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</si>
  <si>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</si>
  <si>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</si>
  <si>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</si>
  <si>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</si>
  <si>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</si>
  <si>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</si>
  <si>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</si>
  <si>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</si>
  <si>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</si>
  <si>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</si>
  <si>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</si>
  <si>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</si>
  <si>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</si>
  <si>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</si>
  <si>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</si>
  <si>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</si>
  <si>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</si>
  <si>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</si>
  <si>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</si>
  <si>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</si>
  <si>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</si>
  <si>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</si>
  <si>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</si>
  <si>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</si>
  <si>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</si>
  <si>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</si>
  <si>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</si>
  <si>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</si>
  <si>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</si>
  <si>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</si>
  <si>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</si>
  <si>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</si>
  <si>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</si>
  <si>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</si>
  <si>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</si>
  <si>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</si>
  <si>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</si>
  <si>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</si>
  <si>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</si>
  <si>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</si>
  <si>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</si>
  <si>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</si>
  <si>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</si>
  <si>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</si>
  <si>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</si>
  <si>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</si>
  <si>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</si>
  <si>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</si>
  <si>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</si>
  <si>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</si>
  <si>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</si>
  <si>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</si>
  <si>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</si>
  <si>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</si>
  <si>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</si>
  <si>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</si>
  <si>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</si>
  <si>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</si>
  <si>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</si>
  <si>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</si>
  <si>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</si>
  <si>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</si>
  <si>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</si>
  <si>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</si>
  <si>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</si>
  <si>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</si>
  <si>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</si>
  <si>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</si>
  <si>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</si>
  <si>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</si>
  <si>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</si>
  <si>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</si>
  <si>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</si>
  <si>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</si>
  <si>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</si>
  <si>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</si>
  <si>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</si>
  <si>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</si>
  <si>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</si>
  <si>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</si>
  <si>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</si>
  <si>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</si>
  <si>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</si>
  <si>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</si>
  <si>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</si>
  <si>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</si>
  <si>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</si>
  <si>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</si>
  <si>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</si>
  <si>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</si>
  <si>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</si>
  <si>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</si>
  <si>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</si>
  <si>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</si>
  <si>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</si>
  <si>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</si>
  <si>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</si>
  <si>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</si>
  <si>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</si>
  <si>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</si>
  <si>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</si>
  <si>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</si>
  <si>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</si>
  <si>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</si>
  <si>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</si>
  <si>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</si>
  <si>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</si>
  <si>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</si>
  <si>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</si>
  <si>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</si>
  <si>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</si>
  <si>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</si>
  <si>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Поступление доходов в бюджет Новочеркасский сельсовет по кодам видов доходов, подвидов доходов на 2020 год и на плановый период 2021, 2022 годов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</si>
  <si>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</si>
  <si>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</si>
  <si>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</si>
  <si>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</si>
  <si>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</si>
  <si>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</si>
  <si>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</si>
  <si>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</si>
  <si>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</si>
  <si>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</si>
  <si>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</si>
  <si>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</si>
  <si>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</si>
  <si>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0107</t>
  </si>
  <si>
    <t>Обеспечение проведения выборов и референдумов</t>
  </si>
  <si>
    <t xml:space="preserve">на 2020 год и плановый период 2021-2022 г.г. 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</si>
  <si>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</si>
  <si>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</si>
  <si>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</si>
  <si>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</si>
  <si>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сельских поселений на выравнивание бюджетной обеспеченности из бюджетов муниципальных районов</t>
  </si>
  <si>
    <t>232  20216001100000150</t>
  </si>
  <si>
    <t>000 20216001000000150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</si>
  <si>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</si>
  <si>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</si>
  <si>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232 20225519100000150</t>
  </si>
  <si>
    <t>232 20225519000000150</t>
  </si>
  <si>
    <t>000  20215002000000150</t>
  </si>
  <si>
    <t xml:space="preserve">№ 198 от 29.05.2020 года </t>
  </si>
  <si>
    <t xml:space="preserve">№  198 от 29.05.2020 года </t>
  </si>
  <si>
    <t>Распределение бюджетных ассигнований местного бюджета  на 2020 год и плановый период 2021-2022 г.г.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</si>
  <si>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</si>
  <si>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</si>
  <si>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</si>
  <si>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7</t>
  </si>
  <si>
    <t xml:space="preserve">к решению совета депутатов </t>
  </si>
  <si>
    <t xml:space="preserve">Новочеркасского сельсовета  № 198 от 29.05.2020года </t>
  </si>
  <si>
    <t>Рапределение бюджетных ассигнований из местного бюджета на 2020 год и плановый период 2021-2022г.г.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</si>
  <si>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</si>
  <si>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</si>
  <si>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</si>
  <si>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</si>
  <si>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</si>
  <si>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</si>
  <si>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</si>
  <si>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</si>
  <si>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</si>
  <si>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</si>
  <si>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</si>
  <si>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</si>
  <si>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</si>
  <si>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</si>
  <si>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</si>
  <si>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</si>
  <si>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</si>
  <si>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</si>
  <si>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</si>
  <si>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</si>
  <si>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</si>
  <si>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</si>
  <si>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</si>
  <si>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</si>
  <si>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</si>
  <si>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</si>
  <si>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Специальные расходы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</si>
  <si>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</si>
  <si>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</si>
  <si>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</si>
  <si>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</si>
  <si>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</si>
  <si>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</si>
  <si>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</si>
  <si>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</si>
  <si>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</si>
  <si>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</si>
  <si>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</si>
  <si>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</si>
  <si>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</si>
  <si>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</si>
  <si>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</si>
  <si>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</si>
  <si>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</si>
  <si>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</si>
  <si>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</si>
  <si>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</si>
  <si>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</si>
  <si>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</si>
  <si>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</si>
  <si>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</si>
  <si>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</si>
  <si>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</si>
  <si>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</si>
  <si>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</si>
  <si>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</si>
  <si>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</si>
  <si>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</si>
  <si>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</si>
  <si>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</si>
  <si>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</si>
  <si>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</si>
  <si>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</si>
  <si>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</si>
  <si>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</si>
  <si>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Новочеркасского сельсовета № 198 от  29.05.2020 года </t>
  </si>
  <si>
    <t>Ведомственная структура расходов местного бюджета на 2020 год и плановый период 2021-2022 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</si>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</sst>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4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5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184" fontId="14" fillId="0" borderId="10" xfId="0" applyNumberFormat="1" applyFont="1" applyFill="1" applyBorder="1" applyAlignment="1">
      <alignment horizontal="right" wrapText="1"/>
    </xf>
    <xf numFmtId="18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wrapText="1"/>
    </xf>
    <xf numFmtId="186" fontId="16" fillId="0" borderId="1" xfId="0" applyNumberFormat="1" applyFont="1" applyBorder="1"/>
    <xf numFmtId="184" fontId="14" fillId="0" borderId="14" xfId="0" applyNumberFormat="1" applyFont="1" applyFill="1" applyBorder="1" applyAlignment="1">
      <alignment horizontal="right" wrapText="1"/>
    </xf>
    <xf numFmtId="184" fontId="14" fillId="0" borderId="1" xfId="0" applyNumberFormat="1" applyFont="1" applyBorder="1" applyAlignment="1">
      <alignment horizontal="right" wrapText="1"/>
    </xf>
    <xf numFmtId="184" fontId="14" fillId="0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left" vertical="top" wrapText="1"/>
    </xf>
    <xf numFmtId="185" fontId="14" fillId="0" borderId="16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184" fontId="14" fillId="0" borderId="3" xfId="0" applyNumberFormat="1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center" wrapText="1"/>
    </xf>
    <xf numFmtId="184" fontId="14" fillId="0" borderId="20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wrapText="1"/>
    </xf>
    <xf numFmtId="184" fontId="14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distributed"/>
    </xf>
    <xf numFmtId="0" fontId="9" fillId="0" borderId="0" xfId="1" applyAlignment="1" applyProtection="1">
      <alignment horizontal="justify" vertical="justify"/>
      <protection hidden="1"/>
    </xf>
    <xf numFmtId="0" fontId="9" fillId="0" borderId="0" xfId="1" applyProtection="1"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86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2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/>
    <xf numFmtId="0" fontId="22" fillId="0" borderId="0" xfId="1" applyNumberFormat="1" applyFont="1" applyFill="1" applyAlignment="1" applyProtection="1">
      <alignment horizontal="justify" vertical="justify"/>
      <protection hidden="1"/>
    </xf>
    <xf numFmtId="0" fontId="22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22" fillId="0" borderId="0" xfId="1" applyNumberFormat="1" applyFont="1" applyFill="1" applyAlignment="1" applyProtection="1">
      <alignment horizontal="right"/>
      <protection hidden="1"/>
    </xf>
    <xf numFmtId="186" fontId="22" fillId="0" borderId="0" xfId="1" applyNumberFormat="1" applyFont="1" applyFill="1" applyAlignment="1" applyProtection="1">
      <alignment horizontal="center"/>
      <protection hidden="1"/>
    </xf>
    <xf numFmtId="0" fontId="23" fillId="2" borderId="0" xfId="1" applyNumberFormat="1" applyFont="1" applyFill="1" applyAlignment="1" applyProtection="1">
      <alignment horizontal="left" wrapText="1"/>
      <protection hidden="1"/>
    </xf>
    <xf numFmtId="186" fontId="22" fillId="0" borderId="0" xfId="1" applyNumberFormat="1" applyFont="1" applyFill="1" applyAlignment="1" applyProtection="1">
      <alignment horizontal="centerContinuous"/>
      <protection hidden="1"/>
    </xf>
    <xf numFmtId="0" fontId="24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5" fillId="0" borderId="1" xfId="1" applyNumberFormat="1" applyFont="1" applyFill="1" applyBorder="1" applyAlignment="1" applyProtection="1">
      <alignment horizontal="center" vertical="justify"/>
      <protection hidden="1"/>
    </xf>
    <xf numFmtId="0" fontId="2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5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5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5" fillId="0" borderId="1" xfId="1" applyNumberFormat="1" applyFont="1" applyFill="1" applyBorder="1" applyAlignment="1" applyProtection="1">
      <alignment horizontal="center"/>
      <protection hidden="1"/>
    </xf>
    <xf numFmtId="0" fontId="25" fillId="0" borderId="0" xfId="1" applyNumberFormat="1" applyFont="1" applyFill="1" applyAlignment="1" applyProtection="1"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172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1" xfId="1" applyNumberFormat="1" applyFont="1" applyFill="1" applyBorder="1" applyAlignment="1" applyProtection="1">
      <protection hidden="1"/>
    </xf>
    <xf numFmtId="173" fontId="25" fillId="0" borderId="1" xfId="1" applyNumberFormat="1" applyFont="1" applyFill="1" applyBorder="1" applyAlignment="1" applyProtection="1">
      <protection hidden="1"/>
    </xf>
    <xf numFmtId="192" fontId="25" fillId="0" borderId="1" xfId="1" applyNumberFormat="1" applyFont="1" applyFill="1" applyBorder="1" applyAlignment="1" applyProtection="1">
      <alignment horizontal="right"/>
      <protection hidden="1"/>
    </xf>
    <xf numFmtId="175" fontId="25" fillId="0" borderId="1" xfId="1" applyNumberFormat="1" applyFont="1" applyFill="1" applyBorder="1" applyAlignment="1" applyProtection="1">
      <alignment horizontal="right"/>
      <protection hidden="1"/>
    </xf>
    <xf numFmtId="178" fontId="16" fillId="0" borderId="1" xfId="1" applyNumberFormat="1" applyFont="1" applyFill="1" applyBorder="1" applyAlignment="1" applyProtection="1">
      <protection hidden="1"/>
    </xf>
    <xf numFmtId="186" fontId="25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0" fontId="9" fillId="0" borderId="22" xfId="1" applyBorder="1" applyAlignment="1" applyProtection="1">
      <alignment horizontal="justify" vertical="justify"/>
      <protection hidden="1"/>
    </xf>
    <xf numFmtId="172" fontId="25" fillId="0" borderId="23" xfId="1" applyNumberFormat="1" applyFont="1" applyFill="1" applyBorder="1" applyAlignment="1" applyProtection="1">
      <alignment horizontal="justify" vertical="justify" wrapText="1"/>
      <protection hidden="1"/>
    </xf>
    <xf numFmtId="172" fontId="16" fillId="0" borderId="24" xfId="1" applyNumberFormat="1" applyFont="1" applyFill="1" applyBorder="1" applyAlignment="1" applyProtection="1">
      <protection hidden="1"/>
    </xf>
    <xf numFmtId="173" fontId="25" fillId="0" borderId="25" xfId="1" applyNumberFormat="1" applyFont="1" applyFill="1" applyBorder="1" applyAlignment="1" applyProtection="1">
      <protection hidden="1"/>
    </xf>
    <xf numFmtId="192" fontId="25" fillId="0" borderId="25" xfId="1" applyNumberFormat="1" applyFont="1" applyFill="1" applyBorder="1" applyAlignment="1" applyProtection="1">
      <alignment horizontal="right"/>
      <protection hidden="1"/>
    </xf>
    <xf numFmtId="178" fontId="16" fillId="0" borderId="26" xfId="1" applyNumberFormat="1" applyFont="1" applyFill="1" applyBorder="1" applyAlignment="1" applyProtection="1">
      <protection hidden="1"/>
    </xf>
    <xf numFmtId="178" fontId="16" fillId="0" borderId="25" xfId="1" applyNumberFormat="1" applyFont="1" applyFill="1" applyBorder="1" applyAlignment="1" applyProtection="1">
      <protection hidden="1"/>
    </xf>
    <xf numFmtId="172" fontId="25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1" xfId="1" applyNumberFormat="1" applyFont="1" applyFill="1" applyBorder="1" applyAlignment="1" applyProtection="1">
      <protection hidden="1"/>
    </xf>
    <xf numFmtId="0" fontId="26" fillId="0" borderId="1" xfId="0" applyFont="1" applyBorder="1"/>
    <xf numFmtId="175" fontId="16" fillId="0" borderId="1" xfId="1" applyNumberFormat="1" applyFont="1" applyFill="1" applyBorder="1" applyAlignment="1" applyProtection="1">
      <alignment horizontal="right"/>
      <protection hidden="1"/>
    </xf>
    <xf numFmtId="186" fontId="16" fillId="0" borderId="1" xfId="1" applyNumberFormat="1" applyFont="1" applyFill="1" applyBorder="1" applyAlignment="1" applyProtection="1">
      <protection hidden="1"/>
    </xf>
    <xf numFmtId="172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0" borderId="25" xfId="1" applyNumberFormat="1" applyFont="1" applyFill="1" applyBorder="1" applyAlignment="1" applyProtection="1">
      <protection hidden="1"/>
    </xf>
    <xf numFmtId="174" fontId="16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0" applyFont="1"/>
    <xf numFmtId="175" fontId="27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7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7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0" applyFont="1" applyBorder="1"/>
    <xf numFmtId="172" fontId="25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5" xfId="1" applyNumberFormat="1" applyFont="1" applyFill="1" applyBorder="1" applyAlignment="1" applyProtection="1">
      <alignment vertical="justify" wrapText="1"/>
      <protection hidden="1"/>
    </xf>
    <xf numFmtId="0" fontId="30" fillId="0" borderId="24" xfId="1" applyNumberFormat="1" applyFont="1" applyFill="1" applyBorder="1" applyAlignment="1" applyProtection="1">
      <alignment vertical="justify" wrapText="1"/>
      <protection hidden="1"/>
    </xf>
    <xf numFmtId="0" fontId="25" fillId="0" borderId="1" xfId="1" applyNumberFormat="1" applyFont="1" applyFill="1" applyBorder="1" applyAlignment="1" applyProtection="1">
      <alignment vertical="top" wrapText="1"/>
      <protection hidden="1"/>
    </xf>
    <xf numFmtId="173" fontId="25" fillId="0" borderId="25" xfId="1" applyNumberFormat="1" applyFont="1" applyFill="1" applyBorder="1" applyAlignment="1" applyProtection="1">
      <alignment vertical="top"/>
      <protection hidden="1"/>
    </xf>
    <xf numFmtId="192" fontId="31" fillId="0" borderId="1" xfId="0" applyNumberFormat="1" applyFont="1" applyBorder="1" applyAlignment="1">
      <alignment vertical="top"/>
    </xf>
    <xf numFmtId="175" fontId="25" fillId="0" borderId="1" xfId="1" applyNumberFormat="1" applyFont="1" applyFill="1" applyBorder="1" applyAlignment="1" applyProtection="1">
      <alignment vertical="top" wrapText="1"/>
      <protection hidden="1"/>
    </xf>
    <xf numFmtId="178" fontId="25" fillId="0" borderId="1" xfId="1" applyNumberFormat="1" applyFont="1" applyFill="1" applyBorder="1" applyAlignment="1" applyProtection="1">
      <alignment vertical="top"/>
      <protection hidden="1"/>
    </xf>
    <xf numFmtId="178" fontId="25" fillId="0" borderId="25" xfId="1" applyNumberFormat="1" applyFont="1" applyFill="1" applyBorder="1" applyAlignment="1" applyProtection="1">
      <alignment vertical="top"/>
      <protection hidden="1"/>
    </xf>
    <xf numFmtId="186" fontId="25" fillId="0" borderId="1" xfId="1" applyNumberFormat="1" applyFont="1" applyFill="1" applyBorder="1" applyAlignment="1" applyProtection="1">
      <alignment vertical="top"/>
      <protection hidden="1"/>
    </xf>
    <xf numFmtId="0" fontId="32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13" fillId="0" borderId="1" xfId="1" applyNumberFormat="1" applyFont="1" applyFill="1" applyBorder="1" applyAlignment="1" applyProtection="1">
      <alignment vertical="justify" wrapText="1"/>
      <protection hidden="1"/>
    </xf>
    <xf numFmtId="173" fontId="16" fillId="0" borderId="1" xfId="1" applyNumberFormat="1" applyFont="1" applyFill="1" applyBorder="1" applyAlignment="1" applyProtection="1">
      <alignment vertical="justify" wrapText="1"/>
      <protection hidden="1"/>
    </xf>
    <xf numFmtId="173" fontId="16" fillId="0" borderId="25" xfId="1" applyNumberFormat="1" applyFont="1" applyFill="1" applyBorder="1" applyAlignment="1" applyProtection="1">
      <alignment vertical="top"/>
      <protection hidden="1"/>
    </xf>
    <xf numFmtId="192" fontId="16" fillId="0" borderId="25" xfId="1" applyNumberFormat="1" applyFont="1" applyFill="1" applyBorder="1" applyAlignment="1" applyProtection="1">
      <alignment horizontal="right"/>
      <protection hidden="1"/>
    </xf>
    <xf numFmtId="175" fontId="33" fillId="0" borderId="1" xfId="1" applyNumberFormat="1" applyFont="1" applyFill="1" applyBorder="1" applyAlignment="1" applyProtection="1">
      <alignment horizontal="right" wrapText="1"/>
      <protection hidden="1"/>
    </xf>
    <xf numFmtId="178" fontId="34" fillId="0" borderId="26" xfId="1" applyNumberFormat="1" applyFont="1" applyFill="1" applyBorder="1" applyAlignment="1" applyProtection="1">
      <protection hidden="1"/>
    </xf>
    <xf numFmtId="178" fontId="13" fillId="0" borderId="1" xfId="1" applyNumberFormat="1" applyFont="1" applyFill="1" applyBorder="1" applyAlignment="1" applyProtection="1">
      <protection hidden="1"/>
    </xf>
    <xf numFmtId="0" fontId="13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1" xfId="1" applyNumberFormat="1" applyFont="1" applyFill="1" applyBorder="1" applyAlignment="1" applyProtection="1">
      <alignment horizontal="right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24" xfId="1" applyNumberFormat="1" applyFont="1" applyFill="1" applyBorder="1" applyAlignment="1" applyProtection="1">
      <protection hidden="1"/>
    </xf>
    <xf numFmtId="173" fontId="25" fillId="2" borderId="25" xfId="1" applyNumberFormat="1" applyFont="1" applyFill="1" applyBorder="1" applyAlignment="1" applyProtection="1">
      <protection hidden="1"/>
    </xf>
    <xf numFmtId="192" fontId="25" fillId="2" borderId="25" xfId="1" applyNumberFormat="1" applyFont="1" applyFill="1" applyBorder="1" applyAlignment="1" applyProtection="1">
      <alignment horizontal="right"/>
      <protection hidden="1"/>
    </xf>
    <xf numFmtId="175" fontId="25" fillId="2" borderId="1" xfId="1" applyNumberFormat="1" applyFont="1" applyFill="1" applyBorder="1" applyAlignment="1" applyProtection="1">
      <alignment horizontal="right"/>
      <protection hidden="1"/>
    </xf>
    <xf numFmtId="178" fontId="16" fillId="2" borderId="26" xfId="1" applyNumberFormat="1" applyFont="1" applyFill="1" applyBorder="1" applyAlignment="1" applyProtection="1">
      <protection hidden="1"/>
    </xf>
    <xf numFmtId="178" fontId="16" fillId="2" borderId="1" xfId="1" applyNumberFormat="1" applyFont="1" applyFill="1" applyBorder="1" applyAlignment="1" applyProtection="1">
      <protection hidden="1"/>
    </xf>
    <xf numFmtId="178" fontId="16" fillId="2" borderId="25" xfId="1" applyNumberFormat="1" applyFont="1" applyFill="1" applyBorder="1" applyAlignment="1" applyProtection="1">
      <protection hidden="1"/>
    </xf>
    <xf numFmtId="186" fontId="25" fillId="2" borderId="1" xfId="1" applyNumberFormat="1" applyFont="1" applyFill="1" applyBorder="1" applyAlignment="1" applyProtection="1">
      <protection hidden="1"/>
    </xf>
    <xf numFmtId="172" fontId="25" fillId="2" borderId="25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3" xfId="1" applyNumberFormat="1" applyFont="1" applyFill="1" applyBorder="1" applyAlignment="1" applyProtection="1">
      <alignment vertical="justify" wrapText="1"/>
      <protection hidden="1"/>
    </xf>
    <xf numFmtId="172" fontId="25" fillId="0" borderId="24" xfId="1" applyNumberFormat="1" applyFont="1" applyFill="1" applyBorder="1" applyAlignment="1" applyProtection="1">
      <alignment vertical="justify" wrapText="1"/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6" fillId="2" borderId="1" xfId="1" applyNumberFormat="1" applyFont="1" applyFill="1" applyBorder="1" applyAlignment="1" applyProtection="1">
      <protection hidden="1"/>
    </xf>
    <xf numFmtId="173" fontId="16" fillId="2" borderId="1" xfId="1" applyNumberFormat="1" applyFont="1" applyFill="1" applyBorder="1" applyAlignment="1" applyProtection="1">
      <protection hidden="1"/>
    </xf>
    <xf numFmtId="175" fontId="16" fillId="2" borderId="1" xfId="1" applyNumberFormat="1" applyFont="1" applyFill="1" applyBorder="1" applyAlignment="1" applyProtection="1">
      <alignment horizontal="right"/>
      <protection hidden="1"/>
    </xf>
    <xf numFmtId="186" fontId="16" fillId="2" borderId="1" xfId="1" applyNumberFormat="1" applyFont="1" applyFill="1" applyBorder="1" applyAlignment="1" applyProtection="1">
      <protection hidden="1"/>
    </xf>
    <xf numFmtId="174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6" fillId="2" borderId="25" xfId="1" applyNumberFormat="1" applyFont="1" applyFill="1" applyBorder="1" applyAlignment="1" applyProtection="1">
      <alignment horizontal="justify" vertical="justify" wrapText="1"/>
      <protection hidden="1"/>
    </xf>
    <xf numFmtId="175" fontId="16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6" fillId="2" borderId="25" xfId="1" applyNumberFormat="1" applyFont="1" applyFill="1" applyBorder="1" applyAlignment="1" applyProtection="1">
      <protection hidden="1"/>
    </xf>
    <xf numFmtId="175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1" xfId="1" applyNumberFormat="1" applyFont="1" applyFill="1" applyBorder="1" applyAlignment="1" applyProtection="1">
      <protection hidden="1"/>
    </xf>
    <xf numFmtId="178" fontId="25" fillId="0" borderId="26" xfId="1" applyNumberFormat="1" applyFont="1" applyFill="1" applyBorder="1" applyAlignment="1" applyProtection="1">
      <protection hidden="1"/>
    </xf>
    <xf numFmtId="178" fontId="25" fillId="0" borderId="1" xfId="1" applyNumberFormat="1" applyFont="1" applyFill="1" applyBorder="1" applyAlignment="1" applyProtection="1">
      <protection hidden="1"/>
    </xf>
    <xf numFmtId="178" fontId="25" fillId="0" borderId="25" xfId="1" applyNumberFormat="1" applyFont="1" applyFill="1" applyBorder="1" applyAlignment="1" applyProtection="1">
      <protection hidden="1"/>
    </xf>
    <xf numFmtId="175" fontId="25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1" xfId="1" applyNumberFormat="1" applyFont="1" applyFill="1" applyBorder="1" applyAlignment="1" applyProtection="1">
      <alignment vertical="justify" wrapText="1"/>
      <protection hidden="1"/>
    </xf>
    <xf numFmtId="0" fontId="26" fillId="0" borderId="1" xfId="0" applyFont="1" applyBorder="1" applyAlignment="1">
      <alignment vertical="distributed"/>
    </xf>
    <xf numFmtId="172" fontId="25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4" xfId="1" applyNumberFormat="1" applyFont="1" applyFill="1" applyBorder="1" applyAlignment="1" applyProtection="1">
      <alignment horizontal="justify" vertical="justify" wrapText="1"/>
      <protection hidden="1"/>
    </xf>
    <xf numFmtId="174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1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5" xfId="0" applyFont="1" applyBorder="1" applyAlignment="1">
      <alignment horizontal="right"/>
    </xf>
    <xf numFmtId="175" fontId="25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37" fillId="0" borderId="25" xfId="0" applyFont="1" applyBorder="1" applyAlignment="1">
      <alignment horizontal="left" wrapText="1"/>
    </xf>
    <xf numFmtId="0" fontId="37" fillId="0" borderId="24" xfId="0" applyFont="1" applyBorder="1" applyAlignment="1">
      <alignment horizontal="left" wrapText="1"/>
    </xf>
    <xf numFmtId="174" fontId="36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36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0" applyFont="1" applyBorder="1" applyAlignment="1">
      <alignment horizontal="right"/>
    </xf>
    <xf numFmtId="172" fontId="25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7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6" fillId="0" borderId="1" xfId="1" applyNumberFormat="1" applyFont="1" applyBorder="1"/>
    <xf numFmtId="0" fontId="16" fillId="0" borderId="1" xfId="1" applyFont="1" applyBorder="1"/>
    <xf numFmtId="175" fontId="16" fillId="0" borderId="1" xfId="1" applyNumberFormat="1" applyFont="1" applyBorder="1"/>
    <xf numFmtId="192" fontId="25" fillId="0" borderId="1" xfId="1" applyNumberFormat="1" applyFont="1" applyFill="1" applyBorder="1"/>
    <xf numFmtId="175" fontId="25" fillId="0" borderId="1" xfId="1" applyNumberFormat="1" applyFont="1" applyBorder="1"/>
    <xf numFmtId="0" fontId="22" fillId="0" borderId="1" xfId="1" applyFont="1" applyBorder="1"/>
    <xf numFmtId="186" fontId="25" fillId="0" borderId="1" xfId="1" applyNumberFormat="1" applyFont="1" applyBorder="1"/>
    <xf numFmtId="192" fontId="16" fillId="0" borderId="1" xfId="1" applyNumberFormat="1" applyFont="1" applyFill="1" applyBorder="1"/>
    <xf numFmtId="0" fontId="9" fillId="0" borderId="1" xfId="1" applyBorder="1"/>
    <xf numFmtId="172" fontId="25" fillId="0" borderId="25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NumberFormat="1" applyFont="1" applyFill="1" applyBorder="1" applyAlignment="1" applyProtection="1">
      <protection hidden="1"/>
    </xf>
    <xf numFmtId="192" fontId="16" fillId="0" borderId="1" xfId="1" applyNumberFormat="1" applyFont="1" applyFill="1" applyBorder="1" applyAlignment="1" applyProtection="1">
      <alignment horizontal="right"/>
      <protection hidden="1"/>
    </xf>
    <xf numFmtId="0" fontId="25" fillId="0" borderId="1" xfId="1" applyNumberFormat="1" applyFont="1" applyFill="1" applyBorder="1" applyAlignment="1" applyProtection="1">
      <alignment horizontal="right"/>
      <protection hidden="1"/>
    </xf>
    <xf numFmtId="3" fontId="25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25" fillId="0" borderId="0" xfId="1" applyNumberFormat="1" applyFont="1" applyFill="1" applyAlignment="1" applyProtection="1">
      <protection hidden="1"/>
    </xf>
    <xf numFmtId="186" fontId="25" fillId="0" borderId="0" xfId="1" applyNumberFormat="1" applyFont="1" applyFill="1" applyAlignment="1" applyProtection="1"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right"/>
      <protection hidden="1"/>
    </xf>
    <xf numFmtId="186" fontId="9" fillId="0" borderId="0" xfId="1" applyNumberFormat="1" applyProtection="1">
      <protection hidden="1"/>
    </xf>
    <xf numFmtId="0" fontId="16" fillId="0" borderId="0" xfId="1" applyFont="1" applyProtection="1">
      <protection hidden="1"/>
    </xf>
    <xf numFmtId="0" fontId="16" fillId="0" borderId="0" xfId="1" applyFont="1" applyFill="1" applyAlignment="1" applyProtection="1">
      <alignment horizontal="right"/>
      <protection hidden="1"/>
    </xf>
    <xf numFmtId="0" fontId="38" fillId="0" borderId="0" xfId="1" applyFont="1" applyAlignment="1" applyProtection="1">
      <alignment horizontal="right"/>
      <protection hidden="1"/>
    </xf>
    <xf numFmtId="0" fontId="38" fillId="0" borderId="0" xfId="1" applyFont="1" applyProtection="1">
      <protection hidden="1"/>
    </xf>
    <xf numFmtId="0" fontId="9" fillId="0" borderId="28" xfId="1" applyBorder="1" applyProtection="1">
      <protection hidden="1"/>
    </xf>
    <xf numFmtId="0" fontId="16" fillId="0" borderId="0" xfId="1" applyFont="1" applyAlignment="1" applyProtection="1">
      <alignment vertical="top"/>
      <protection hidden="1"/>
    </xf>
    <xf numFmtId="0" fontId="9" fillId="0" borderId="0" xfId="1" applyAlignment="1">
      <alignment horizontal="justify" vertical="justify"/>
    </xf>
    <xf numFmtId="0" fontId="9" fillId="0" borderId="0" xfId="1" applyFill="1" applyAlignment="1">
      <alignment horizontal="right"/>
    </xf>
    <xf numFmtId="0" fontId="9" fillId="0" borderId="0" xfId="1" applyAlignment="1">
      <alignment horizontal="right"/>
    </xf>
    <xf numFmtId="186" fontId="9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 applyFill="1" applyAlignment="1" applyProtection="1">
      <protection hidden="1"/>
    </xf>
    <xf numFmtId="0" fontId="9" fillId="0" borderId="0" xfId="1" applyFont="1" applyAlignment="1" applyProtection="1">
      <protection hidden="1"/>
    </xf>
    <xf numFmtId="0" fontId="9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9" fillId="2" borderId="0" xfId="1" applyFont="1" applyFill="1" applyAlignment="1" applyProtection="1">
      <protection hidden="1"/>
    </xf>
    <xf numFmtId="0" fontId="9" fillId="2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34" fillId="0" borderId="0" xfId="1" applyNumberFormat="1" applyFont="1" applyFill="1" applyAlignment="1" applyProtection="1">
      <alignment horizontal="justify" vertical="justify"/>
      <protection hidden="1"/>
    </xf>
    <xf numFmtId="0" fontId="34" fillId="0" borderId="0" xfId="1" applyNumberFormat="1" applyFont="1" applyFill="1" applyAlignment="1" applyProtection="1">
      <alignment horizontal="centerContinuous" vertical="top"/>
      <protection hidden="1"/>
    </xf>
    <xf numFmtId="0" fontId="34" fillId="0" borderId="0" xfId="1" applyNumberFormat="1" applyFont="1" applyFill="1" applyAlignment="1" applyProtection="1">
      <alignment horizontal="right" vertical="top"/>
      <protection hidden="1"/>
    </xf>
    <xf numFmtId="0" fontId="39" fillId="0" borderId="0" xfId="1" applyFont="1" applyProtection="1">
      <protection hidden="1"/>
    </xf>
    <xf numFmtId="0" fontId="20" fillId="0" borderId="0" xfId="0" applyFont="1"/>
    <xf numFmtId="0" fontId="34" fillId="0" borderId="29" xfId="1" applyNumberFormat="1" applyFont="1" applyFill="1" applyBorder="1" applyAlignment="1" applyProtection="1">
      <alignment horizontal="center" vertical="justify"/>
      <protection hidden="1"/>
    </xf>
    <xf numFmtId="0" fontId="34" fillId="0" borderId="30" xfId="1" applyNumberFormat="1" applyFont="1" applyFill="1" applyBorder="1" applyAlignment="1" applyProtection="1">
      <alignment horizontal="center" vertical="justify"/>
      <protection hidden="1"/>
    </xf>
    <xf numFmtId="0" fontId="34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4" fillId="0" borderId="30" xfId="1" applyNumberFormat="1" applyFont="1" applyFill="1" applyBorder="1" applyAlignment="1" applyProtection="1">
      <alignment horizontal="right" vertical="top" wrapText="1"/>
      <protection hidden="1"/>
    </xf>
    <xf numFmtId="0" fontId="3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34" fillId="0" borderId="20" xfId="1" applyNumberFormat="1" applyFont="1" applyFill="1" applyBorder="1" applyAlignment="1" applyProtection="1">
      <alignment horizontal="center" vertical="top" wrapText="1"/>
      <protection hidden="1"/>
    </xf>
    <xf numFmtId="173" fontId="34" fillId="0" borderId="20" xfId="1" applyNumberFormat="1" applyFont="1" applyFill="1" applyBorder="1" applyAlignment="1" applyProtection="1">
      <alignment vertical="top" wrapText="1"/>
      <protection hidden="1"/>
    </xf>
    <xf numFmtId="192" fontId="34" fillId="0" borderId="1" xfId="1" applyNumberFormat="1" applyFont="1" applyFill="1" applyBorder="1" applyAlignment="1" applyProtection="1">
      <alignment vertical="top"/>
      <protection hidden="1"/>
    </xf>
    <xf numFmtId="175" fontId="34" fillId="0" borderId="1" xfId="1" applyNumberFormat="1" applyFont="1" applyFill="1" applyBorder="1" applyAlignment="1" applyProtection="1">
      <alignment vertical="top" wrapText="1"/>
      <protection hidden="1"/>
    </xf>
    <xf numFmtId="4" fontId="34" fillId="0" borderId="32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1" xfId="1" applyNumberFormat="1" applyFont="1" applyFill="1" applyBorder="1" applyAlignment="1" applyProtection="1">
      <alignment wrapText="1"/>
      <protection hidden="1"/>
    </xf>
    <xf numFmtId="173" fontId="34" fillId="0" borderId="1" xfId="1" applyNumberFormat="1" applyFont="1" applyFill="1" applyBorder="1" applyAlignment="1" applyProtection="1">
      <alignment wrapText="1"/>
      <protection hidden="1"/>
    </xf>
    <xf numFmtId="192" fontId="34" fillId="0" borderId="1" xfId="1" applyNumberFormat="1" applyFont="1" applyFill="1" applyBorder="1" applyAlignment="1" applyProtection="1">
      <alignment horizontal="right"/>
      <protection hidden="1"/>
    </xf>
    <xf numFmtId="175" fontId="34" fillId="0" borderId="1" xfId="1" applyNumberFormat="1" applyFont="1" applyFill="1" applyBorder="1" applyAlignment="1" applyProtection="1">
      <alignment horizontal="right" wrapText="1"/>
      <protection hidden="1"/>
    </xf>
    <xf numFmtId="178" fontId="34" fillId="0" borderId="1" xfId="1" applyNumberFormat="1" applyFont="1" applyFill="1" applyBorder="1" applyAlignment="1" applyProtection="1">
      <protection hidden="1"/>
    </xf>
    <xf numFmtId="175" fontId="34" fillId="0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4" fillId="0" borderId="8" xfId="1" applyNumberFormat="1" applyFont="1" applyFill="1" applyBorder="1" applyAlignment="1" applyProtection="1"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0" xfId="0" applyFont="1"/>
    <xf numFmtId="174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0" fillId="0" borderId="1" xfId="1" applyNumberFormat="1" applyFont="1" applyFill="1" applyBorder="1" applyAlignment="1" applyProtection="1">
      <alignment wrapText="1"/>
      <protection hidden="1"/>
    </xf>
    <xf numFmtId="173" fontId="30" fillId="0" borderId="1" xfId="1" applyNumberFormat="1" applyFont="1" applyFill="1" applyBorder="1" applyAlignment="1" applyProtection="1">
      <alignment wrapText="1"/>
      <protection hidden="1"/>
    </xf>
    <xf numFmtId="0" fontId="41" fillId="0" borderId="1" xfId="0" applyFont="1" applyBorder="1"/>
    <xf numFmtId="175" fontId="30" fillId="0" borderId="1" xfId="1" applyNumberFormat="1" applyFont="1" applyFill="1" applyBorder="1" applyAlignment="1" applyProtection="1">
      <alignment horizontal="right" wrapText="1"/>
      <protection hidden="1"/>
    </xf>
    <xf numFmtId="178" fontId="30" fillId="0" borderId="1" xfId="1" applyNumberFormat="1" applyFont="1" applyFill="1" applyBorder="1" applyAlignment="1" applyProtection="1"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1" xfId="0" applyFont="1" applyBorder="1" applyAlignment="1">
      <alignment horizontal="left" wrapText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16" fillId="0" borderId="26" xfId="1" applyNumberFormat="1" applyFont="1" applyFill="1" applyBorder="1" applyAlignment="1" applyProtection="1">
      <alignment horizontal="left" vertical="justify" wrapText="1"/>
      <protection hidden="1"/>
    </xf>
    <xf numFmtId="178" fontId="30" fillId="0" borderId="8" xfId="1" applyNumberFormat="1" applyFont="1" applyFill="1" applyBorder="1" applyAlignment="1" applyProtection="1"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4" xfId="1" applyNumberFormat="1" applyFont="1" applyFill="1" applyBorder="1" applyAlignment="1" applyProtection="1">
      <alignment horizontal="justify" vertical="justify" wrapText="1"/>
      <protection hidden="1"/>
    </xf>
    <xf numFmtId="192" fontId="40" fillId="0" borderId="1" xfId="0" applyNumberFormat="1" applyFont="1" applyBorder="1"/>
    <xf numFmtId="172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vertical="center" wrapText="1"/>
      <protection hidden="1"/>
    </xf>
    <xf numFmtId="175" fontId="34" fillId="0" borderId="1" xfId="1" applyNumberFormat="1" applyFont="1" applyFill="1" applyBorder="1" applyAlignment="1" applyProtection="1">
      <alignment vertical="center" wrapText="1"/>
      <protection hidden="1"/>
    </xf>
    <xf numFmtId="173" fontId="34" fillId="0" borderId="1" xfId="1" applyNumberFormat="1" applyFont="1" applyFill="1" applyBorder="1" applyAlignment="1" applyProtection="1">
      <alignment vertical="center" wrapText="1"/>
      <protection hidden="1"/>
    </xf>
    <xf numFmtId="192" fontId="40" fillId="0" borderId="1" xfId="0" applyNumberFormat="1" applyFont="1" applyBorder="1" applyAlignment="1">
      <alignment vertical="center"/>
    </xf>
    <xf numFmtId="178" fontId="34" fillId="0" borderId="1" xfId="1" applyNumberFormat="1" applyFont="1" applyFill="1" applyBorder="1" applyAlignment="1" applyProtection="1">
      <alignment vertical="center"/>
      <protection hidden="1"/>
    </xf>
    <xf numFmtId="0" fontId="30" fillId="0" borderId="1" xfId="1" applyNumberFormat="1" applyFont="1" applyFill="1" applyBorder="1" applyAlignment="1" applyProtection="1">
      <alignment vertical="justify" wrapText="1"/>
      <protection hidden="1"/>
    </xf>
    <xf numFmtId="173" fontId="30" fillId="0" borderId="1" xfId="1" applyNumberFormat="1" applyFont="1" applyFill="1" applyBorder="1" applyAlignment="1" applyProtection="1">
      <alignment vertical="justify" wrapText="1"/>
      <protection hidden="1"/>
    </xf>
    <xf numFmtId="173" fontId="34" fillId="0" borderId="1" xfId="1" applyNumberFormat="1" applyFont="1" applyFill="1" applyBorder="1" applyAlignment="1" applyProtection="1">
      <alignment vertical="top" wrapText="1"/>
      <protection hidden="1"/>
    </xf>
    <xf numFmtId="192" fontId="30" fillId="0" borderId="1" xfId="1" applyNumberFormat="1" applyFont="1" applyFill="1" applyBorder="1" applyAlignment="1" applyProtection="1">
      <alignment horizontal="right" vertical="top"/>
      <protection hidden="1"/>
    </xf>
    <xf numFmtId="175" fontId="34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4" fillId="0" borderId="1" xfId="1" applyNumberFormat="1" applyFont="1" applyFill="1" applyBorder="1" applyAlignment="1" applyProtection="1">
      <alignment vertical="top"/>
      <protection hidden="1"/>
    </xf>
    <xf numFmtId="0" fontId="30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23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3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0" applyFont="1"/>
    <xf numFmtId="174" fontId="16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16" fillId="2" borderId="26" xfId="1" applyNumberFormat="1" applyFont="1" applyFill="1" applyBorder="1" applyAlignment="1" applyProtection="1">
      <alignment horizontal="left" vertical="justify" wrapText="1"/>
      <protection hidden="1"/>
    </xf>
    <xf numFmtId="0" fontId="30" fillId="2" borderId="25" xfId="1" applyNumberFormat="1" applyFont="1" applyFill="1" applyBorder="1" applyAlignment="1" applyProtection="1">
      <alignment vertical="justify" wrapText="1"/>
      <protection hidden="1"/>
    </xf>
    <xf numFmtId="175" fontId="30" fillId="2" borderId="1" xfId="1" applyNumberFormat="1" applyFont="1" applyFill="1" applyBorder="1" applyAlignment="1" applyProtection="1">
      <alignment wrapText="1"/>
      <protection hidden="1"/>
    </xf>
    <xf numFmtId="173" fontId="30" fillId="2" borderId="1" xfId="1" applyNumberFormat="1" applyFont="1" applyFill="1" applyBorder="1" applyAlignment="1" applyProtection="1">
      <alignment wrapText="1"/>
      <protection hidden="1"/>
    </xf>
    <xf numFmtId="175" fontId="30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1" xfId="1" applyNumberFormat="1" applyFont="1" applyFill="1" applyBorder="1" applyAlignment="1" applyProtection="1">
      <protection hidden="1"/>
    </xf>
    <xf numFmtId="174" fontId="39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6" xfId="1" applyNumberFormat="1" applyFont="1" applyFill="1" applyBorder="1" applyAlignment="1" applyProtection="1">
      <alignment horizontal="left" vertical="justify" wrapText="1"/>
      <protection hidden="1"/>
    </xf>
    <xf numFmtId="178" fontId="30" fillId="2" borderId="1" xfId="1" applyNumberFormat="1" applyFont="1" applyFill="1" applyBorder="1" applyAlignment="1" applyProtection="1">
      <protection hidden="1"/>
    </xf>
    <xf numFmtId="178" fontId="30" fillId="2" borderId="8" xfId="1" applyNumberFormat="1" applyFont="1" applyFill="1" applyBorder="1" applyAlignment="1" applyProtection="1">
      <protection hidden="1"/>
    </xf>
    <xf numFmtId="0" fontId="44" fillId="0" borderId="0" xfId="0" applyFont="1"/>
    <xf numFmtId="174" fontId="39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5" xfId="0" applyFont="1" applyBorder="1" applyAlignment="1">
      <alignment horizontal="left" vertical="distributed"/>
    </xf>
    <xf numFmtId="0" fontId="26" fillId="0" borderId="24" xfId="0" applyFont="1" applyBorder="1" applyAlignment="1">
      <alignment horizontal="left" vertical="distributed"/>
    </xf>
    <xf numFmtId="0" fontId="26" fillId="0" borderId="26" xfId="0" applyFont="1" applyBorder="1" applyAlignment="1">
      <alignment horizontal="left" vertical="distributed"/>
    </xf>
    <xf numFmtId="175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1" xfId="0" applyFont="1" applyBorder="1" applyAlignment="1">
      <alignment horizontal="right"/>
    </xf>
    <xf numFmtId="175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wrapText="1"/>
      <protection hidden="1"/>
    </xf>
    <xf numFmtId="173" fontId="29" fillId="0" borderId="1" xfId="1" applyNumberFormat="1" applyFont="1" applyFill="1" applyBorder="1" applyAlignment="1" applyProtection="1">
      <alignment wrapText="1"/>
      <protection hidden="1"/>
    </xf>
    <xf numFmtId="0" fontId="45" fillId="0" borderId="1" xfId="0" applyFont="1" applyBorder="1" applyAlignment="1">
      <alignment horizontal="right"/>
    </xf>
    <xf numFmtId="175" fontId="29" fillId="0" borderId="1" xfId="1" applyNumberFormat="1" applyFont="1" applyFill="1" applyBorder="1" applyAlignment="1" applyProtection="1">
      <alignment horizontal="right" wrapText="1"/>
      <protection hidden="1"/>
    </xf>
    <xf numFmtId="0" fontId="30" fillId="0" borderId="25" xfId="1" applyNumberFormat="1" applyFont="1" applyFill="1" applyBorder="1" applyAlignment="1" applyProtection="1">
      <alignment vertical="justify" wrapText="1"/>
      <protection hidden="1"/>
    </xf>
    <xf numFmtId="0" fontId="30" fillId="0" borderId="24" xfId="1" applyNumberFormat="1" applyFont="1" applyFill="1" applyBorder="1" applyAlignment="1" applyProtection="1">
      <alignment vertical="justify" wrapText="1"/>
      <protection hidden="1"/>
    </xf>
    <xf numFmtId="0" fontId="30" fillId="0" borderId="26" xfId="1" applyNumberFormat="1" applyFont="1" applyFill="1" applyBorder="1" applyAlignment="1" applyProtection="1">
      <alignment vertical="justify" wrapText="1"/>
      <protection hidden="1"/>
    </xf>
    <xf numFmtId="0" fontId="30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6" xfId="1" applyNumberFormat="1" applyFont="1" applyFill="1" applyBorder="1" applyAlignment="1" applyProtection="1">
      <alignment horizontal="justify" vertical="justify" wrapText="1"/>
      <protection hidden="1"/>
    </xf>
    <xf numFmtId="192" fontId="30" fillId="0" borderId="1" xfId="1" applyNumberFormat="1" applyFont="1" applyFill="1" applyBorder="1" applyAlignment="1" applyProtection="1">
      <alignment horizontal="right"/>
      <protection hidden="1"/>
    </xf>
    <xf numFmtId="175" fontId="34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4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0" fillId="0" borderId="1" xfId="1" applyNumberFormat="1" applyFont="1" applyFill="1" applyBorder="1" applyAlignment="1" applyProtection="1">
      <alignment horizontal="right"/>
      <protection hidden="1"/>
    </xf>
    <xf numFmtId="186" fontId="30" fillId="0" borderId="1" xfId="1" applyNumberFormat="1" applyFont="1" applyFill="1" applyBorder="1" applyAlignment="1" applyProtection="1">
      <protection hidden="1"/>
    </xf>
    <xf numFmtId="175" fontId="34" fillId="2" borderId="23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4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26" xfId="1" applyNumberFormat="1" applyFont="1" applyFill="1" applyBorder="1" applyAlignment="1" applyProtection="1">
      <alignment horizontal="justify" vertical="justify" wrapText="1"/>
      <protection hidden="1"/>
    </xf>
    <xf numFmtId="175" fontId="34" fillId="2" borderId="1" xfId="1" applyNumberFormat="1" applyFont="1" applyFill="1" applyBorder="1" applyAlignment="1" applyProtection="1">
      <alignment wrapText="1"/>
      <protection hidden="1"/>
    </xf>
    <xf numFmtId="173" fontId="34" fillId="2" borderId="1" xfId="1" applyNumberFormat="1" applyFont="1" applyFill="1" applyBorder="1" applyAlignment="1" applyProtection="1">
      <alignment wrapText="1"/>
      <protection hidden="1"/>
    </xf>
    <xf numFmtId="192" fontId="34" fillId="2" borderId="1" xfId="1" applyNumberFormat="1" applyFont="1" applyFill="1" applyBorder="1" applyAlignment="1" applyProtection="1">
      <alignment horizontal="right"/>
      <protection hidden="1"/>
    </xf>
    <xf numFmtId="175" fontId="34" fillId="2" borderId="1" xfId="1" applyNumberFormat="1" applyFont="1" applyFill="1" applyBorder="1" applyAlignment="1" applyProtection="1">
      <alignment horizontal="right" wrapText="1"/>
      <protection hidden="1"/>
    </xf>
    <xf numFmtId="178" fontId="34" fillId="2" borderId="8" xfId="1" applyNumberFormat="1" applyFont="1" applyFill="1" applyBorder="1" applyAlignment="1" applyProtection="1">
      <protection hidden="1"/>
    </xf>
    <xf numFmtId="175" fontId="34" fillId="2" borderId="7" xfId="1" applyNumberFormat="1" applyFont="1" applyFill="1" applyBorder="1" applyAlignment="1" applyProtection="1">
      <alignment horizontal="justify" vertical="justify" wrapText="1"/>
      <protection hidden="1"/>
    </xf>
    <xf numFmtId="172" fontId="34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6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4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2" borderId="25" xfId="1" applyNumberFormat="1" applyFont="1" applyFill="1" applyBorder="1" applyAlignment="1" applyProtection="1">
      <alignment horizontal="center" vertical="justify" wrapText="1"/>
      <protection hidden="1"/>
    </xf>
    <xf numFmtId="0" fontId="30" fillId="2" borderId="24" xfId="1" applyNumberFormat="1" applyFont="1" applyFill="1" applyBorder="1" applyAlignment="1" applyProtection="1">
      <alignment horizontal="center" vertical="justify" wrapText="1"/>
      <protection hidden="1"/>
    </xf>
    <xf numFmtId="0" fontId="30" fillId="2" borderId="26" xfId="1" applyNumberFormat="1" applyFont="1" applyFill="1" applyBorder="1" applyAlignment="1" applyProtection="1">
      <alignment horizontal="center" vertical="justify" wrapText="1"/>
      <protection hidden="1"/>
    </xf>
    <xf numFmtId="0" fontId="41" fillId="0" borderId="1" xfId="0" applyFont="1" applyBorder="1" applyAlignment="1">
      <alignment horizontal="center"/>
    </xf>
    <xf numFmtId="175" fontId="34" fillId="0" borderId="23" xfId="1" applyNumberFormat="1" applyFont="1" applyFill="1" applyBorder="1" applyAlignment="1" applyProtection="1">
      <alignment vertical="justify" wrapText="1"/>
      <protection hidden="1"/>
    </xf>
    <xf numFmtId="175" fontId="34" fillId="0" borderId="24" xfId="1" applyNumberFormat="1" applyFont="1" applyFill="1" applyBorder="1" applyAlignment="1" applyProtection="1">
      <alignment vertical="justify" wrapText="1"/>
      <protection hidden="1"/>
    </xf>
    <xf numFmtId="175" fontId="34" fillId="0" borderId="26" xfId="1" applyNumberFormat="1" applyFont="1" applyFill="1" applyBorder="1" applyAlignment="1" applyProtection="1">
      <alignment vertical="justify" wrapText="1"/>
      <protection hidden="1"/>
    </xf>
    <xf numFmtId="0" fontId="0" fillId="0" borderId="25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34" fillId="0" borderId="33" xfId="1" applyNumberFormat="1" applyFont="1" applyFill="1" applyBorder="1" applyAlignment="1" applyProtection="1">
      <alignment horizontal="justify" vertical="justify"/>
      <protection hidden="1"/>
    </xf>
    <xf numFmtId="0" fontId="34" fillId="0" borderId="34" xfId="1" applyNumberFormat="1" applyFont="1" applyFill="1" applyBorder="1" applyAlignment="1" applyProtection="1">
      <alignment horizontal="center" vertical="justify"/>
      <protection hidden="1"/>
    </xf>
    <xf numFmtId="0" fontId="34" fillId="0" borderId="35" xfId="1" applyNumberFormat="1" applyFont="1" applyFill="1" applyBorder="1" applyAlignment="1" applyProtection="1">
      <alignment horizontal="center" vertical="justify"/>
      <protection hidden="1"/>
    </xf>
    <xf numFmtId="0" fontId="34" fillId="0" borderId="36" xfId="1" applyNumberFormat="1" applyFont="1" applyFill="1" applyBorder="1" applyAlignment="1" applyProtection="1">
      <alignment horizontal="center" vertical="justify"/>
      <protection hidden="1"/>
    </xf>
    <xf numFmtId="0" fontId="30" fillId="0" borderId="32" xfId="1" applyNumberFormat="1" applyFont="1" applyFill="1" applyBorder="1" applyAlignment="1" applyProtection="1">
      <alignment wrapText="1"/>
      <protection hidden="1"/>
    </xf>
    <xf numFmtId="0" fontId="30" fillId="0" borderId="32" xfId="1" applyNumberFormat="1" applyFont="1" applyFill="1" applyBorder="1" applyAlignment="1" applyProtection="1">
      <alignment horizontal="right" wrapText="1"/>
      <protection hidden="1"/>
    </xf>
    <xf numFmtId="193" fontId="34" fillId="0" borderId="32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92</v>
      </c>
      <c r="D3" s="1"/>
      <c r="E3" s="1"/>
    </row>
    <row r="4" spans="1:7" ht="18.75" x14ac:dyDescent="0.3">
      <c r="C4" s="100" t="s">
        <v>229</v>
      </c>
      <c r="D4" s="101" t="s">
        <v>84</v>
      </c>
      <c r="E4" s="101"/>
      <c r="F4" s="102"/>
    </row>
    <row r="6" spans="1:7" ht="18.75" customHeight="1" x14ac:dyDescent="0.3">
      <c r="A6" s="104" t="s">
        <v>80</v>
      </c>
      <c r="B6" s="104"/>
      <c r="C6" s="104"/>
      <c r="D6" s="104"/>
      <c r="E6" s="104"/>
      <c r="F6" s="104"/>
      <c r="G6" s="104"/>
    </row>
    <row r="7" spans="1:7" ht="18.75" customHeight="1" x14ac:dyDescent="0.3">
      <c r="A7" s="105" t="s">
        <v>216</v>
      </c>
      <c r="B7" s="105"/>
      <c r="C7" s="105"/>
      <c r="D7" s="105"/>
      <c r="E7" s="105"/>
      <c r="F7" s="105"/>
      <c r="G7" s="105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1">
        <v>2020</v>
      </c>
      <c r="D10" s="41" t="s">
        <v>74</v>
      </c>
      <c r="E10" s="41" t="s">
        <v>81</v>
      </c>
      <c r="F10" s="39">
        <v>2021</v>
      </c>
      <c r="G10" s="39">
        <v>2022</v>
      </c>
    </row>
    <row r="11" spans="1:7" ht="56.25" x14ac:dyDescent="0.2">
      <c r="A11" s="4" t="s">
        <v>5</v>
      </c>
      <c r="B11" s="5" t="s">
        <v>6</v>
      </c>
      <c r="C11" s="40">
        <f>C12</f>
        <v>1679040.3299999982</v>
      </c>
      <c r="D11" s="40">
        <f>D12</f>
        <v>-7960234</v>
      </c>
      <c r="E11" s="40">
        <f>E12</f>
        <v>-5295134</v>
      </c>
      <c r="F11" s="40">
        <f>F12</f>
        <v>0</v>
      </c>
      <c r="G11" s="40">
        <f>G12</f>
        <v>0</v>
      </c>
    </row>
    <row r="12" spans="1:7" ht="37.5" x14ac:dyDescent="0.2">
      <c r="A12" s="6" t="s">
        <v>7</v>
      </c>
      <c r="B12" s="7" t="s">
        <v>8</v>
      </c>
      <c r="C12" s="40">
        <f>C13+C17</f>
        <v>1679040.3299999982</v>
      </c>
      <c r="D12" s="40">
        <f>D13+D17</f>
        <v>-7960234</v>
      </c>
      <c r="E12" s="40">
        <f>E13+E17</f>
        <v>-5295134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9</v>
      </c>
      <c r="B13" s="7" t="s">
        <v>10</v>
      </c>
      <c r="C13" s="40">
        <f t="shared" ref="C13:G15" si="0">C14</f>
        <v>-15519563</v>
      </c>
      <c r="D13" s="40">
        <f t="shared" si="0"/>
        <v>-17834000</v>
      </c>
      <c r="E13" s="40">
        <f t="shared" si="0"/>
        <v>-15168900</v>
      </c>
      <c r="F13" s="40">
        <f t="shared" si="0"/>
        <v>-17834000</v>
      </c>
      <c r="G13" s="40">
        <f t="shared" si="0"/>
        <v>-15168900</v>
      </c>
    </row>
    <row r="14" spans="1:7" ht="37.5" x14ac:dyDescent="0.2">
      <c r="A14" s="6" t="s">
        <v>11</v>
      </c>
      <c r="B14" s="7" t="s">
        <v>12</v>
      </c>
      <c r="C14" s="40">
        <f t="shared" si="0"/>
        <v>-15519563</v>
      </c>
      <c r="D14" s="40">
        <f t="shared" si="0"/>
        <v>-17834000</v>
      </c>
      <c r="E14" s="40">
        <f t="shared" si="0"/>
        <v>-15168900</v>
      </c>
      <c r="F14" s="40">
        <f t="shared" si="0"/>
        <v>-17834000</v>
      </c>
      <c r="G14" s="40">
        <f t="shared" si="0"/>
        <v>-15168900</v>
      </c>
    </row>
    <row r="15" spans="1:7" ht="37.5" x14ac:dyDescent="0.2">
      <c r="A15" s="6" t="s">
        <v>13</v>
      </c>
      <c r="B15" s="7" t="s">
        <v>14</v>
      </c>
      <c r="C15" s="40">
        <f t="shared" si="0"/>
        <v>-15519563</v>
      </c>
      <c r="D15" s="40">
        <f t="shared" si="0"/>
        <v>-17834000</v>
      </c>
      <c r="E15" s="40">
        <f t="shared" si="0"/>
        <v>-15168900</v>
      </c>
      <c r="F15" s="40">
        <f t="shared" si="0"/>
        <v>-17834000</v>
      </c>
      <c r="G15" s="40">
        <f t="shared" si="0"/>
        <v>-15168900</v>
      </c>
    </row>
    <row r="16" spans="1:7" ht="37.5" x14ac:dyDescent="0.2">
      <c r="A16" s="6" t="s">
        <v>15</v>
      </c>
      <c r="B16" s="7" t="s">
        <v>16</v>
      </c>
      <c r="C16" s="40">
        <f>-Лист5!C11</f>
        <v>-15519563</v>
      </c>
      <c r="D16" s="40">
        <f>-Лист5!D11</f>
        <v>-17834000</v>
      </c>
      <c r="E16" s="40">
        <f>-Лист5!E11</f>
        <v>-15168900</v>
      </c>
      <c r="F16" s="40">
        <f>-Лист5!D11</f>
        <v>-17834000</v>
      </c>
      <c r="G16" s="40">
        <f>-Лист5!E11</f>
        <v>-15168900</v>
      </c>
    </row>
    <row r="17" spans="1:7" ht="18.75" x14ac:dyDescent="0.2">
      <c r="A17" s="6" t="s">
        <v>17</v>
      </c>
      <c r="B17" s="7" t="s">
        <v>18</v>
      </c>
      <c r="C17" s="40">
        <f t="shared" ref="C17:G19" si="1">C18</f>
        <v>17198603.329999998</v>
      </c>
      <c r="D17" s="40">
        <f t="shared" si="1"/>
        <v>9873766</v>
      </c>
      <c r="E17" s="40">
        <f t="shared" si="1"/>
        <v>9873766</v>
      </c>
      <c r="F17" s="40">
        <f t="shared" si="1"/>
        <v>17834000</v>
      </c>
      <c r="G17" s="40">
        <f t="shared" si="1"/>
        <v>15168900</v>
      </c>
    </row>
    <row r="18" spans="1:7" ht="37.5" x14ac:dyDescent="0.2">
      <c r="A18" s="6" t="s">
        <v>19</v>
      </c>
      <c r="B18" s="7" t="s">
        <v>20</v>
      </c>
      <c r="C18" s="40">
        <f t="shared" si="1"/>
        <v>17198603.329999998</v>
      </c>
      <c r="D18" s="40">
        <f t="shared" si="1"/>
        <v>9873766</v>
      </c>
      <c r="E18" s="40">
        <f t="shared" si="1"/>
        <v>9873766</v>
      </c>
      <c r="F18" s="40">
        <f t="shared" si="1"/>
        <v>17834000</v>
      </c>
      <c r="G18" s="40">
        <f t="shared" si="1"/>
        <v>15168900</v>
      </c>
    </row>
    <row r="19" spans="1:7" ht="37.5" x14ac:dyDescent="0.2">
      <c r="A19" s="6" t="s">
        <v>21</v>
      </c>
      <c r="B19" s="7" t="s">
        <v>22</v>
      </c>
      <c r="C19" s="40">
        <f t="shared" si="1"/>
        <v>17198603.329999998</v>
      </c>
      <c r="D19" s="40">
        <f t="shared" si="1"/>
        <v>9873766</v>
      </c>
      <c r="E19" s="40">
        <f t="shared" si="1"/>
        <v>9873766</v>
      </c>
      <c r="F19" s="40">
        <f t="shared" si="1"/>
        <v>17834000</v>
      </c>
      <c r="G19" s="40">
        <f t="shared" si="1"/>
        <v>15168900</v>
      </c>
    </row>
    <row r="20" spans="1:7" ht="37.5" x14ac:dyDescent="0.2">
      <c r="A20" s="6" t="s">
        <v>23</v>
      </c>
      <c r="B20" s="7" t="s">
        <v>24</v>
      </c>
      <c r="C20" s="40">
        <f>Лист6!C40</f>
        <v>17198603.329999998</v>
      </c>
      <c r="D20" s="40">
        <f>Лист6!D40</f>
        <v>9873766</v>
      </c>
      <c r="E20" s="40">
        <f>Лист6!E40</f>
        <v>9873766</v>
      </c>
      <c r="F20" s="40">
        <f>Лист6!F40</f>
        <v>17834000</v>
      </c>
      <c r="G20" s="40">
        <f>Лист6!G40</f>
        <v>15168900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A9" sqref="A9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173</v>
      </c>
    </row>
    <row r="2" spans="1:5" x14ac:dyDescent="0.2">
      <c r="A2" s="42"/>
      <c r="B2" s="42"/>
      <c r="C2" s="42"/>
      <c r="D2" s="42"/>
      <c r="E2" s="47" t="s">
        <v>111</v>
      </c>
    </row>
    <row r="3" spans="1:5" x14ac:dyDescent="0.2">
      <c r="A3" s="42"/>
      <c r="B3" s="42"/>
      <c r="C3" s="42"/>
      <c r="D3" s="42"/>
      <c r="E3" s="47" t="s">
        <v>172</v>
      </c>
    </row>
    <row r="4" spans="1:5" x14ac:dyDescent="0.2">
      <c r="A4" s="42"/>
      <c r="B4" s="42"/>
      <c r="C4" s="42"/>
      <c r="D4" s="102"/>
      <c r="E4" s="103" t="s">
        <v>230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107" t="s">
        <v>200</v>
      </c>
      <c r="B6" s="107"/>
      <c r="C6" s="107"/>
      <c r="D6" s="107"/>
      <c r="E6" s="107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112</v>
      </c>
      <c r="B9" s="50" t="s">
        <v>113</v>
      </c>
      <c r="C9" s="50">
        <v>2020</v>
      </c>
      <c r="D9" s="50">
        <v>2021</v>
      </c>
      <c r="E9" s="51">
        <v>2022</v>
      </c>
    </row>
    <row r="10" spans="1:5" x14ac:dyDescent="0.2">
      <c r="A10" s="52" t="s">
        <v>114</v>
      </c>
      <c r="B10" s="53" t="s">
        <v>115</v>
      </c>
      <c r="C10" s="53" t="s">
        <v>116</v>
      </c>
      <c r="D10" s="53" t="s">
        <v>116</v>
      </c>
      <c r="E10" s="54" t="s">
        <v>116</v>
      </c>
    </row>
    <row r="11" spans="1:5" ht="25.5" customHeight="1" x14ac:dyDescent="0.2">
      <c r="A11" s="55" t="s">
        <v>117</v>
      </c>
      <c r="B11" s="56" t="s">
        <v>118</v>
      </c>
      <c r="C11" s="57">
        <f>C12+C53</f>
        <v>15519563</v>
      </c>
      <c r="D11" s="57">
        <f>D12+D53</f>
        <v>17834000</v>
      </c>
      <c r="E11" s="57">
        <f>E12+E53</f>
        <v>15168900</v>
      </c>
    </row>
    <row r="12" spans="1:5" ht="26.25" customHeight="1" x14ac:dyDescent="0.2">
      <c r="A12" s="59" t="s">
        <v>30</v>
      </c>
      <c r="B12" s="60" t="s">
        <v>119</v>
      </c>
      <c r="C12" s="57">
        <f>C13+C17+C27+C38+C49</f>
        <v>10630000</v>
      </c>
      <c r="D12" s="57">
        <f>D13+D17+D27+D38+D49</f>
        <v>10821000</v>
      </c>
      <c r="E12" s="57">
        <f>E13+E17+E27+E38+E49</f>
        <v>11028000</v>
      </c>
    </row>
    <row r="13" spans="1:5" ht="18" customHeight="1" x14ac:dyDescent="0.2">
      <c r="A13" s="59" t="s">
        <v>31</v>
      </c>
      <c r="B13" s="60" t="s">
        <v>120</v>
      </c>
      <c r="C13" s="57">
        <f>C14</f>
        <v>5403000</v>
      </c>
      <c r="D13" s="57">
        <f t="shared" ref="D13:E15" si="0">D14</f>
        <v>5511000</v>
      </c>
      <c r="E13" s="57">
        <f t="shared" si="0"/>
        <v>5632000</v>
      </c>
    </row>
    <row r="14" spans="1:5" ht="18.75" customHeight="1" x14ac:dyDescent="0.2">
      <c r="A14" s="59" t="s">
        <v>32</v>
      </c>
      <c r="B14" s="60" t="s">
        <v>121</v>
      </c>
      <c r="C14" s="57">
        <f>C15</f>
        <v>5403000</v>
      </c>
      <c r="D14" s="57">
        <f t="shared" si="0"/>
        <v>5511000</v>
      </c>
      <c r="E14" s="57">
        <f t="shared" si="0"/>
        <v>5632000</v>
      </c>
    </row>
    <row r="15" spans="1:5" ht="47.25" customHeight="1" x14ac:dyDescent="0.2">
      <c r="A15" s="59" t="s">
        <v>122</v>
      </c>
      <c r="B15" s="60" t="s">
        <v>123</v>
      </c>
      <c r="C15" s="57">
        <f>C16</f>
        <v>5403000</v>
      </c>
      <c r="D15" s="57">
        <f t="shared" si="0"/>
        <v>5511000</v>
      </c>
      <c r="E15" s="57">
        <f t="shared" si="0"/>
        <v>5632000</v>
      </c>
    </row>
    <row r="16" spans="1:5" ht="47.25" customHeight="1" x14ac:dyDescent="0.2">
      <c r="A16" s="59" t="s">
        <v>122</v>
      </c>
      <c r="B16" s="60" t="s">
        <v>124</v>
      </c>
      <c r="C16" s="57">
        <v>5403000</v>
      </c>
      <c r="D16" s="57">
        <v>5511000</v>
      </c>
      <c r="E16" s="58">
        <v>5632000</v>
      </c>
    </row>
    <row r="17" spans="1:5" ht="27.75" customHeight="1" x14ac:dyDescent="0.2">
      <c r="A17" s="59" t="s">
        <v>125</v>
      </c>
      <c r="B17" s="60" t="s">
        <v>126</v>
      </c>
      <c r="C17" s="57">
        <f>C18</f>
        <v>1300000</v>
      </c>
      <c r="D17" s="57">
        <f>D18</f>
        <v>1335000</v>
      </c>
      <c r="E17" s="57">
        <f>E18</f>
        <v>1389000</v>
      </c>
    </row>
    <row r="18" spans="1:5" ht="27" customHeight="1" x14ac:dyDescent="0.2">
      <c r="A18" s="59" t="s">
        <v>82</v>
      </c>
      <c r="B18" s="60" t="s">
        <v>127</v>
      </c>
      <c r="C18" s="57">
        <f>C19+C21+C23+C25</f>
        <v>1300000</v>
      </c>
      <c r="D18" s="57">
        <f>D19+D21+D23+D25</f>
        <v>1335000</v>
      </c>
      <c r="E18" s="57">
        <f>E19+E21+E23+E25</f>
        <v>1389000</v>
      </c>
    </row>
    <row r="19" spans="1:5" ht="49.5" customHeight="1" x14ac:dyDescent="0.2">
      <c r="A19" s="78" t="s">
        <v>98</v>
      </c>
      <c r="B19" s="76" t="s">
        <v>128</v>
      </c>
      <c r="C19" s="66">
        <f>C20</f>
        <v>596000</v>
      </c>
      <c r="D19" s="66">
        <f>D20</f>
        <v>615000</v>
      </c>
      <c r="E19" s="66">
        <f>E20</f>
        <v>639000</v>
      </c>
    </row>
    <row r="20" spans="1:5" ht="66.599999999999994" customHeight="1" x14ac:dyDescent="0.2">
      <c r="A20" s="82" t="s">
        <v>207</v>
      </c>
      <c r="B20" s="77" t="s">
        <v>208</v>
      </c>
      <c r="C20" s="68">
        <v>596000</v>
      </c>
      <c r="D20" s="68">
        <v>615000</v>
      </c>
      <c r="E20" s="68">
        <v>639000</v>
      </c>
    </row>
    <row r="21" spans="1:5" ht="59.25" customHeight="1" x14ac:dyDescent="0.2">
      <c r="A21" s="82" t="s">
        <v>99</v>
      </c>
      <c r="B21" s="77" t="s">
        <v>129</v>
      </c>
      <c r="C21" s="68">
        <f>C22</f>
        <v>3000</v>
      </c>
      <c r="D21" s="68">
        <f>D22</f>
        <v>3000</v>
      </c>
      <c r="E21" s="68">
        <f>E22</f>
        <v>3000</v>
      </c>
    </row>
    <row r="22" spans="1:5" ht="68.45" customHeight="1" x14ac:dyDescent="0.2">
      <c r="A22" s="79" t="s">
        <v>205</v>
      </c>
      <c r="B22" s="80" t="s">
        <v>206</v>
      </c>
      <c r="C22" s="81">
        <v>3000</v>
      </c>
      <c r="D22" s="81">
        <v>3000</v>
      </c>
      <c r="E22" s="81">
        <v>3000</v>
      </c>
    </row>
    <row r="23" spans="1:5" ht="50.25" customHeight="1" x14ac:dyDescent="0.2">
      <c r="A23" s="75" t="s">
        <v>100</v>
      </c>
      <c r="B23" s="77" t="s">
        <v>130</v>
      </c>
      <c r="C23" s="68">
        <f>C24</f>
        <v>778000</v>
      </c>
      <c r="D23" s="68">
        <f>D24</f>
        <v>802000</v>
      </c>
      <c r="E23" s="68">
        <f>E24</f>
        <v>828000</v>
      </c>
    </row>
    <row r="24" spans="1:5" ht="59.45" customHeight="1" x14ac:dyDescent="0.2">
      <c r="A24" s="75" t="s">
        <v>203</v>
      </c>
      <c r="B24" s="77" t="s">
        <v>204</v>
      </c>
      <c r="C24" s="68">
        <v>778000</v>
      </c>
      <c r="D24" s="68">
        <v>802000</v>
      </c>
      <c r="E24" s="68">
        <v>828000</v>
      </c>
    </row>
    <row r="25" spans="1:5" ht="47.25" customHeight="1" x14ac:dyDescent="0.2">
      <c r="A25" s="59" t="s">
        <v>101</v>
      </c>
      <c r="B25" s="56" t="s">
        <v>131</v>
      </c>
      <c r="C25" s="57">
        <f>C26</f>
        <v>-77000</v>
      </c>
      <c r="D25" s="57">
        <f>D26</f>
        <v>-85000</v>
      </c>
      <c r="E25" s="57">
        <f>E26</f>
        <v>-81000</v>
      </c>
    </row>
    <row r="26" spans="1:5" ht="71.45" customHeight="1" x14ac:dyDescent="0.2">
      <c r="A26" s="71" t="s">
        <v>201</v>
      </c>
      <c r="B26" s="72" t="s">
        <v>202</v>
      </c>
      <c r="C26" s="74">
        <v>-77000</v>
      </c>
      <c r="D26" s="74">
        <v>-85000</v>
      </c>
      <c r="E26" s="74">
        <v>-81000</v>
      </c>
    </row>
    <row r="27" spans="1:5" ht="18.75" customHeight="1" x14ac:dyDescent="0.2">
      <c r="A27" s="59" t="s">
        <v>33</v>
      </c>
      <c r="B27" s="60" t="s">
        <v>132</v>
      </c>
      <c r="C27" s="57">
        <f>C28+C35</f>
        <v>1200000</v>
      </c>
      <c r="D27" s="57">
        <f>D28+D35</f>
        <v>1231000</v>
      </c>
      <c r="E27" s="57">
        <f>E28+E35</f>
        <v>1243000</v>
      </c>
    </row>
    <row r="28" spans="1:5" ht="30.75" customHeight="1" x14ac:dyDescent="0.2">
      <c r="A28" s="59" t="s">
        <v>88</v>
      </c>
      <c r="B28" s="60" t="s">
        <v>133</v>
      </c>
      <c r="C28" s="57">
        <f>C29+C32</f>
        <v>650000</v>
      </c>
      <c r="D28" s="57">
        <f>D29+D32</f>
        <v>671000</v>
      </c>
      <c r="E28" s="57">
        <f>E29+E32</f>
        <v>669000</v>
      </c>
    </row>
    <row r="29" spans="1:5" ht="24" customHeight="1" x14ac:dyDescent="0.2">
      <c r="A29" s="59" t="s">
        <v>134</v>
      </c>
      <c r="B29" s="60" t="s">
        <v>135</v>
      </c>
      <c r="C29" s="57">
        <f t="shared" ref="C29:E30" si="1">C30</f>
        <v>594000</v>
      </c>
      <c r="D29" s="57">
        <f t="shared" si="1"/>
        <v>602000</v>
      </c>
      <c r="E29" s="57">
        <f t="shared" si="1"/>
        <v>611000</v>
      </c>
    </row>
    <row r="30" spans="1:5" ht="24.75" customHeight="1" x14ac:dyDescent="0.2">
      <c r="A30" s="59" t="s">
        <v>134</v>
      </c>
      <c r="B30" s="60" t="s">
        <v>136</v>
      </c>
      <c r="C30" s="57">
        <f t="shared" si="1"/>
        <v>594000</v>
      </c>
      <c r="D30" s="57">
        <f t="shared" si="1"/>
        <v>602000</v>
      </c>
      <c r="E30" s="57">
        <f t="shared" si="1"/>
        <v>611000</v>
      </c>
    </row>
    <row r="31" spans="1:5" ht="27" customHeight="1" x14ac:dyDescent="0.2">
      <c r="A31" s="59" t="s">
        <v>134</v>
      </c>
      <c r="B31" s="60" t="s">
        <v>137</v>
      </c>
      <c r="C31" s="57">
        <v>594000</v>
      </c>
      <c r="D31" s="57">
        <v>602000</v>
      </c>
      <c r="E31" s="58">
        <v>611000</v>
      </c>
    </row>
    <row r="32" spans="1:5" ht="27" customHeight="1" x14ac:dyDescent="0.2">
      <c r="A32" s="59" t="s">
        <v>138</v>
      </c>
      <c r="B32" s="60" t="s">
        <v>139</v>
      </c>
      <c r="C32" s="57">
        <f t="shared" ref="C32:E33" si="2">C33</f>
        <v>56000</v>
      </c>
      <c r="D32" s="57">
        <f t="shared" si="2"/>
        <v>69000</v>
      </c>
      <c r="E32" s="57">
        <f t="shared" si="2"/>
        <v>58000</v>
      </c>
    </row>
    <row r="33" spans="1:5" ht="29.25" customHeight="1" x14ac:dyDescent="0.2">
      <c r="A33" s="59" t="s">
        <v>138</v>
      </c>
      <c r="B33" s="60" t="s">
        <v>140</v>
      </c>
      <c r="C33" s="57">
        <f t="shared" si="2"/>
        <v>56000</v>
      </c>
      <c r="D33" s="57">
        <f t="shared" si="2"/>
        <v>69000</v>
      </c>
      <c r="E33" s="57">
        <f t="shared" si="2"/>
        <v>58000</v>
      </c>
    </row>
    <row r="34" spans="1:5" ht="30" customHeight="1" x14ac:dyDescent="0.2">
      <c r="A34" s="59" t="s">
        <v>138</v>
      </c>
      <c r="B34" s="60" t="s">
        <v>141</v>
      </c>
      <c r="C34" s="57">
        <v>56000</v>
      </c>
      <c r="D34" s="57">
        <v>69000</v>
      </c>
      <c r="E34" s="58">
        <v>58000</v>
      </c>
    </row>
    <row r="35" spans="1:5" ht="17.25" customHeight="1" x14ac:dyDescent="0.2">
      <c r="A35" s="59" t="s">
        <v>34</v>
      </c>
      <c r="B35" s="60" t="s">
        <v>142</v>
      </c>
      <c r="C35" s="57">
        <f t="shared" ref="C35:E36" si="3">C36</f>
        <v>550000</v>
      </c>
      <c r="D35" s="57">
        <f t="shared" si="3"/>
        <v>560000</v>
      </c>
      <c r="E35" s="57">
        <f t="shared" si="3"/>
        <v>574000</v>
      </c>
    </row>
    <row r="36" spans="1:5" ht="21" customHeight="1" x14ac:dyDescent="0.2">
      <c r="A36" s="59" t="s">
        <v>34</v>
      </c>
      <c r="B36" s="60" t="s">
        <v>143</v>
      </c>
      <c r="C36" s="57">
        <f t="shared" si="3"/>
        <v>550000</v>
      </c>
      <c r="D36" s="57">
        <f t="shared" si="3"/>
        <v>560000</v>
      </c>
      <c r="E36" s="57">
        <f t="shared" si="3"/>
        <v>574000</v>
      </c>
    </row>
    <row r="37" spans="1:5" ht="18.75" customHeight="1" x14ac:dyDescent="0.2">
      <c r="A37" s="59" t="s">
        <v>144</v>
      </c>
      <c r="B37" s="60" t="s">
        <v>145</v>
      </c>
      <c r="C37" s="57">
        <v>550000</v>
      </c>
      <c r="D37" s="57">
        <v>560000</v>
      </c>
      <c r="E37" s="58">
        <v>574000</v>
      </c>
    </row>
    <row r="38" spans="1:5" ht="21" customHeight="1" x14ac:dyDescent="0.2">
      <c r="A38" s="59" t="s">
        <v>35</v>
      </c>
      <c r="B38" s="60" t="s">
        <v>146</v>
      </c>
      <c r="C38" s="57">
        <f>C39+C42</f>
        <v>2725000</v>
      </c>
      <c r="D38" s="57">
        <f>D39+D42</f>
        <v>2742000</v>
      </c>
      <c r="E38" s="57">
        <f>E39+E42</f>
        <v>2762000</v>
      </c>
    </row>
    <row r="39" spans="1:5" ht="24" customHeight="1" x14ac:dyDescent="0.2">
      <c r="A39" s="59" t="s">
        <v>36</v>
      </c>
      <c r="B39" s="60" t="s">
        <v>147</v>
      </c>
      <c r="C39" s="57">
        <f t="shared" ref="C39:E40" si="4">C40</f>
        <v>76000</v>
      </c>
      <c r="D39" s="57">
        <f t="shared" si="4"/>
        <v>76000</v>
      </c>
      <c r="E39" s="57">
        <f t="shared" si="4"/>
        <v>76000</v>
      </c>
    </row>
    <row r="40" spans="1:5" ht="33.75" customHeight="1" x14ac:dyDescent="0.2">
      <c r="A40" s="59" t="s">
        <v>148</v>
      </c>
      <c r="B40" s="60" t="s">
        <v>149</v>
      </c>
      <c r="C40" s="57">
        <f t="shared" si="4"/>
        <v>76000</v>
      </c>
      <c r="D40" s="57">
        <f t="shared" si="4"/>
        <v>76000</v>
      </c>
      <c r="E40" s="57">
        <f t="shared" si="4"/>
        <v>76000</v>
      </c>
    </row>
    <row r="41" spans="1:5" ht="36.75" customHeight="1" x14ac:dyDescent="0.2">
      <c r="A41" s="59" t="s">
        <v>83</v>
      </c>
      <c r="B41" s="60" t="s">
        <v>150</v>
      </c>
      <c r="C41" s="57">
        <v>76000</v>
      </c>
      <c r="D41" s="57">
        <v>76000</v>
      </c>
      <c r="E41" s="58">
        <v>76000</v>
      </c>
    </row>
    <row r="42" spans="1:5" ht="15.75" customHeight="1" x14ac:dyDescent="0.2">
      <c r="A42" s="59" t="s">
        <v>37</v>
      </c>
      <c r="B42" s="60" t="s">
        <v>151</v>
      </c>
      <c r="C42" s="57">
        <f>C43+C46</f>
        <v>2649000</v>
      </c>
      <c r="D42" s="57">
        <f>D43+D46</f>
        <v>2666000</v>
      </c>
      <c r="E42" s="57">
        <f>E43+E46</f>
        <v>2686000</v>
      </c>
    </row>
    <row r="43" spans="1:5" ht="13.5" customHeight="1" x14ac:dyDescent="0.2">
      <c r="A43" s="59" t="s">
        <v>152</v>
      </c>
      <c r="B43" s="60" t="s">
        <v>153</v>
      </c>
      <c r="C43" s="57">
        <f t="shared" ref="C43:E44" si="5">C44</f>
        <v>334000</v>
      </c>
      <c r="D43" s="57">
        <f t="shared" si="5"/>
        <v>340000</v>
      </c>
      <c r="E43" s="57">
        <f t="shared" si="5"/>
        <v>348000</v>
      </c>
    </row>
    <row r="44" spans="1:5" ht="24" customHeight="1" x14ac:dyDescent="0.2">
      <c r="A44" s="59" t="s">
        <v>103</v>
      </c>
      <c r="B44" s="60" t="s">
        <v>154</v>
      </c>
      <c r="C44" s="57">
        <f t="shared" si="5"/>
        <v>334000</v>
      </c>
      <c r="D44" s="57">
        <f t="shared" si="5"/>
        <v>340000</v>
      </c>
      <c r="E44" s="57">
        <f t="shared" si="5"/>
        <v>348000</v>
      </c>
    </row>
    <row r="45" spans="1:5" ht="45" customHeight="1" x14ac:dyDescent="0.2">
      <c r="A45" s="59" t="s">
        <v>155</v>
      </c>
      <c r="B45" s="60" t="s">
        <v>156</v>
      </c>
      <c r="C45" s="57">
        <v>334000</v>
      </c>
      <c r="D45" s="57">
        <v>340000</v>
      </c>
      <c r="E45" s="58">
        <v>348000</v>
      </c>
    </row>
    <row r="46" spans="1:5" ht="13.5" customHeight="1" x14ac:dyDescent="0.2">
      <c r="A46" s="59" t="s">
        <v>157</v>
      </c>
      <c r="B46" s="60" t="s">
        <v>158</v>
      </c>
      <c r="C46" s="57">
        <f t="shared" ref="C46:E47" si="6">C47</f>
        <v>2315000</v>
      </c>
      <c r="D46" s="57">
        <f t="shared" si="6"/>
        <v>2326000</v>
      </c>
      <c r="E46" s="57">
        <f t="shared" si="6"/>
        <v>2338000</v>
      </c>
    </row>
    <row r="47" spans="1:5" ht="24" customHeight="1" x14ac:dyDescent="0.2">
      <c r="A47" s="59" t="s">
        <v>102</v>
      </c>
      <c r="B47" s="60" t="s">
        <v>159</v>
      </c>
      <c r="C47" s="57">
        <f t="shared" si="6"/>
        <v>2315000</v>
      </c>
      <c r="D47" s="57">
        <f t="shared" si="6"/>
        <v>2326000</v>
      </c>
      <c r="E47" s="57">
        <f t="shared" si="6"/>
        <v>2338000</v>
      </c>
    </row>
    <row r="48" spans="1:5" ht="48.75" customHeight="1" x14ac:dyDescent="0.2">
      <c r="A48" s="59" t="s">
        <v>160</v>
      </c>
      <c r="B48" s="60" t="s">
        <v>161</v>
      </c>
      <c r="C48" s="57">
        <v>2315000</v>
      </c>
      <c r="D48" s="57">
        <v>2326000</v>
      </c>
      <c r="E48" s="58">
        <v>2338000</v>
      </c>
    </row>
    <row r="49" spans="1:5" ht="27" customHeight="1" x14ac:dyDescent="0.2">
      <c r="A49" s="59" t="s">
        <v>38</v>
      </c>
      <c r="B49" s="60" t="s">
        <v>162</v>
      </c>
      <c r="C49" s="57">
        <v>2000</v>
      </c>
      <c r="D49" s="57">
        <v>2000</v>
      </c>
      <c r="E49" s="58">
        <v>2000</v>
      </c>
    </row>
    <row r="50" spans="1:5" ht="60" customHeight="1" x14ac:dyDescent="0.2">
      <c r="A50" s="59" t="s">
        <v>105</v>
      </c>
      <c r="B50" s="60" t="s">
        <v>163</v>
      </c>
      <c r="C50" s="57">
        <v>2000</v>
      </c>
      <c r="D50" s="57">
        <v>2000</v>
      </c>
      <c r="E50" s="58">
        <v>2000</v>
      </c>
    </row>
    <row r="51" spans="1:5" ht="60" customHeight="1" x14ac:dyDescent="0.2">
      <c r="A51" s="59" t="s">
        <v>104</v>
      </c>
      <c r="B51" s="60" t="s">
        <v>164</v>
      </c>
      <c r="C51" s="57">
        <v>2000</v>
      </c>
      <c r="D51" s="57">
        <v>2000</v>
      </c>
      <c r="E51" s="58">
        <v>2000</v>
      </c>
    </row>
    <row r="52" spans="1:5" ht="52.5" customHeight="1" x14ac:dyDescent="0.2">
      <c r="A52" s="59" t="s">
        <v>165</v>
      </c>
      <c r="B52" s="60" t="s">
        <v>166</v>
      </c>
      <c r="C52" s="57">
        <v>2000</v>
      </c>
      <c r="D52" s="57">
        <v>2000</v>
      </c>
      <c r="E52" s="58">
        <v>2000</v>
      </c>
    </row>
    <row r="53" spans="1:5" ht="16.5" customHeight="1" x14ac:dyDescent="0.2">
      <c r="A53" s="59" t="s">
        <v>39</v>
      </c>
      <c r="B53" s="60" t="s">
        <v>167</v>
      </c>
      <c r="C53" s="57">
        <f>C54+C74+C77</f>
        <v>4889563</v>
      </c>
      <c r="D53" s="57">
        <f>D54+D74+D77</f>
        <v>7013000</v>
      </c>
      <c r="E53" s="57">
        <f>E54+E74+E77</f>
        <v>4140900</v>
      </c>
    </row>
    <row r="54" spans="1:5" ht="30" customHeight="1" x14ac:dyDescent="0.2">
      <c r="A54" s="59" t="s">
        <v>40</v>
      </c>
      <c r="B54" s="60" t="s">
        <v>168</v>
      </c>
      <c r="C54" s="57">
        <f>C55+C60+C69</f>
        <v>4738563</v>
      </c>
      <c r="D54" s="57">
        <f>D55+D60+D69</f>
        <v>7013000</v>
      </c>
      <c r="E54" s="57">
        <f>E55+E60+E69</f>
        <v>4140900</v>
      </c>
    </row>
    <row r="55" spans="1:5" ht="13.5" customHeight="1" x14ac:dyDescent="0.2">
      <c r="A55" s="59" t="s">
        <v>106</v>
      </c>
      <c r="B55" s="60" t="s">
        <v>193</v>
      </c>
      <c r="C55" s="57">
        <f>C58+C56</f>
        <v>2634000</v>
      </c>
      <c r="D55" s="57">
        <f>D58</f>
        <v>1493000</v>
      </c>
      <c r="E55" s="57">
        <f>E58</f>
        <v>943000</v>
      </c>
    </row>
    <row r="56" spans="1:5" ht="28.9" customHeight="1" x14ac:dyDescent="0.2">
      <c r="A56" s="61" t="s">
        <v>87</v>
      </c>
      <c r="B56" s="62" t="s">
        <v>228</v>
      </c>
      <c r="C56" s="57">
        <v>100000</v>
      </c>
      <c r="D56" s="57">
        <v>0</v>
      </c>
      <c r="E56" s="57">
        <v>0</v>
      </c>
    </row>
    <row r="57" spans="1:5" ht="29.45" customHeight="1" x14ac:dyDescent="0.2">
      <c r="A57" s="83" t="s">
        <v>176</v>
      </c>
      <c r="B57" s="70" t="s">
        <v>199</v>
      </c>
      <c r="C57" s="57">
        <v>100000</v>
      </c>
      <c r="D57" s="57">
        <v>0</v>
      </c>
      <c r="E57" s="57">
        <v>0</v>
      </c>
    </row>
    <row r="58" spans="1:5" ht="15.75" customHeight="1" x14ac:dyDescent="0.2">
      <c r="A58" s="59" t="s">
        <v>107</v>
      </c>
      <c r="B58" s="60" t="s">
        <v>223</v>
      </c>
      <c r="C58" s="57">
        <f>C59</f>
        <v>2534000</v>
      </c>
      <c r="D58" s="57">
        <f>D59</f>
        <v>1493000</v>
      </c>
      <c r="E58" s="57">
        <f>E59</f>
        <v>943000</v>
      </c>
    </row>
    <row r="59" spans="1:5" ht="28.5" customHeight="1" x14ac:dyDescent="0.2">
      <c r="A59" s="59" t="s">
        <v>221</v>
      </c>
      <c r="B59" s="60" t="s">
        <v>222</v>
      </c>
      <c r="C59" s="57">
        <v>2534000</v>
      </c>
      <c r="D59" s="57">
        <v>1493000</v>
      </c>
      <c r="E59" s="58">
        <v>943000</v>
      </c>
    </row>
    <row r="60" spans="1:5" ht="28.5" customHeight="1" x14ac:dyDescent="0.2">
      <c r="A60" s="93" t="s">
        <v>184</v>
      </c>
      <c r="B60" s="94" t="s">
        <v>213</v>
      </c>
      <c r="C60" s="86">
        <f>C61+C67</f>
        <v>1874100</v>
      </c>
      <c r="D60" s="86">
        <f>D61+D63+D65</f>
        <v>5288400</v>
      </c>
      <c r="E60" s="86">
        <f>E61+E63</f>
        <v>2960000</v>
      </c>
    </row>
    <row r="61" spans="1:5" ht="45" customHeight="1" x14ac:dyDescent="0.2">
      <c r="A61" s="95" t="s">
        <v>219</v>
      </c>
      <c r="B61" s="94" t="s">
        <v>217</v>
      </c>
      <c r="C61" s="67">
        <v>1000000</v>
      </c>
      <c r="D61" s="67">
        <v>1000000</v>
      </c>
      <c r="E61" s="67">
        <v>1000000</v>
      </c>
    </row>
    <row r="62" spans="1:5" ht="50.45" customHeight="1" x14ac:dyDescent="0.2">
      <c r="A62" s="95" t="s">
        <v>220</v>
      </c>
      <c r="B62" s="94" t="s">
        <v>218</v>
      </c>
      <c r="C62" s="67">
        <v>1000000</v>
      </c>
      <c r="D62" s="67">
        <v>1000000</v>
      </c>
      <c r="E62" s="67">
        <v>1000000</v>
      </c>
    </row>
    <row r="63" spans="1:5" ht="28.5" customHeight="1" x14ac:dyDescent="0.2">
      <c r="A63" s="71" t="s">
        <v>209</v>
      </c>
      <c r="B63" s="73" t="s">
        <v>212</v>
      </c>
      <c r="C63" s="67">
        <f>C64</f>
        <v>0</v>
      </c>
      <c r="D63" s="67">
        <f>D64</f>
        <v>1210000</v>
      </c>
      <c r="E63" s="67">
        <f>E64</f>
        <v>1960000</v>
      </c>
    </row>
    <row r="64" spans="1:5" ht="28.5" customHeight="1" x14ac:dyDescent="0.2">
      <c r="A64" s="96" t="s">
        <v>210</v>
      </c>
      <c r="B64" s="97" t="s">
        <v>211</v>
      </c>
      <c r="C64" s="67">
        <v>0</v>
      </c>
      <c r="D64" s="68">
        <v>1210000</v>
      </c>
      <c r="E64" s="68">
        <v>1960000</v>
      </c>
    </row>
    <row r="65" spans="1:5" ht="28.5" customHeight="1" x14ac:dyDescent="0.2">
      <c r="A65" s="95" t="s">
        <v>224</v>
      </c>
      <c r="B65" s="98" t="s">
        <v>227</v>
      </c>
      <c r="C65" s="67">
        <v>0</v>
      </c>
      <c r="D65" s="68">
        <f>D66</f>
        <v>3078400</v>
      </c>
      <c r="E65" s="68">
        <v>0</v>
      </c>
    </row>
    <row r="66" spans="1:5" ht="28.5" customHeight="1" x14ac:dyDescent="0.2">
      <c r="A66" s="95" t="s">
        <v>225</v>
      </c>
      <c r="B66" s="98" t="s">
        <v>226</v>
      </c>
      <c r="C66" s="67">
        <v>0</v>
      </c>
      <c r="D66" s="68">
        <v>3078400</v>
      </c>
      <c r="E66" s="68">
        <v>0</v>
      </c>
    </row>
    <row r="67" spans="1:5" ht="28.5" customHeight="1" x14ac:dyDescent="0.2">
      <c r="A67" s="99" t="s">
        <v>185</v>
      </c>
      <c r="B67" s="64" t="s">
        <v>192</v>
      </c>
      <c r="C67" s="67">
        <f>C68</f>
        <v>874100</v>
      </c>
      <c r="D67" s="67">
        <f>D68</f>
        <v>0</v>
      </c>
      <c r="E67" s="67">
        <f>E68</f>
        <v>0</v>
      </c>
    </row>
    <row r="68" spans="1:5" ht="28.5" customHeight="1" x14ac:dyDescent="0.2">
      <c r="A68" s="84" t="s">
        <v>186</v>
      </c>
      <c r="B68" s="85" t="s">
        <v>191</v>
      </c>
      <c r="C68" s="67">
        <v>874100</v>
      </c>
      <c r="D68" s="67">
        <v>0</v>
      </c>
      <c r="E68" s="67">
        <v>0</v>
      </c>
    </row>
    <row r="69" spans="1:5" ht="15.75" customHeight="1" x14ac:dyDescent="0.2">
      <c r="A69" s="59" t="s">
        <v>169</v>
      </c>
      <c r="B69" s="56" t="s">
        <v>194</v>
      </c>
      <c r="C69" s="57">
        <f>C70+C72</f>
        <v>230463</v>
      </c>
      <c r="D69" s="57">
        <f>D70+D72</f>
        <v>231600</v>
      </c>
      <c r="E69" s="57">
        <f>E70+E72</f>
        <v>237900</v>
      </c>
    </row>
    <row r="70" spans="1:5" ht="24.75" customHeight="1" x14ac:dyDescent="0.2">
      <c r="A70" s="59" t="s">
        <v>170</v>
      </c>
      <c r="B70" s="60" t="s">
        <v>195</v>
      </c>
      <c r="C70" s="57">
        <v>0</v>
      </c>
      <c r="D70" s="57">
        <v>0</v>
      </c>
      <c r="E70" s="58">
        <v>0</v>
      </c>
    </row>
    <row r="71" spans="1:5" ht="24.75" customHeight="1" x14ac:dyDescent="0.2">
      <c r="A71" s="59" t="s">
        <v>171</v>
      </c>
      <c r="B71" s="60" t="s">
        <v>196</v>
      </c>
      <c r="C71" s="57">
        <v>0</v>
      </c>
      <c r="D71" s="57">
        <v>0</v>
      </c>
      <c r="E71" s="58">
        <v>0</v>
      </c>
    </row>
    <row r="72" spans="1:5" ht="27.75" customHeight="1" x14ac:dyDescent="0.2">
      <c r="A72" s="59" t="s">
        <v>41</v>
      </c>
      <c r="B72" s="60" t="s">
        <v>197</v>
      </c>
      <c r="C72" s="57">
        <f>C73</f>
        <v>230463</v>
      </c>
      <c r="D72" s="57">
        <f>D73</f>
        <v>231600</v>
      </c>
      <c r="E72" s="57">
        <f>E73</f>
        <v>237900</v>
      </c>
    </row>
    <row r="73" spans="1:5" ht="36" customHeight="1" x14ac:dyDescent="0.2">
      <c r="A73" s="59" t="s">
        <v>108</v>
      </c>
      <c r="B73" s="60" t="s">
        <v>198</v>
      </c>
      <c r="C73" s="57">
        <v>230463</v>
      </c>
      <c r="D73" s="57">
        <v>231600</v>
      </c>
      <c r="E73" s="58">
        <v>237900</v>
      </c>
    </row>
    <row r="74" spans="1:5" ht="22.5" x14ac:dyDescent="0.2">
      <c r="A74" s="63" t="s">
        <v>177</v>
      </c>
      <c r="B74" s="69" t="s">
        <v>182</v>
      </c>
      <c r="C74" s="65">
        <f t="shared" ref="C74:E75" si="7">C75</f>
        <v>100000</v>
      </c>
      <c r="D74" s="65">
        <f t="shared" si="7"/>
        <v>0</v>
      </c>
      <c r="E74" s="65">
        <f t="shared" si="7"/>
        <v>0</v>
      </c>
    </row>
    <row r="75" spans="1:5" ht="22.5" x14ac:dyDescent="0.2">
      <c r="A75" s="63" t="s">
        <v>178</v>
      </c>
      <c r="B75" s="69" t="s">
        <v>190</v>
      </c>
      <c r="C75" s="65">
        <f t="shared" si="7"/>
        <v>100000</v>
      </c>
      <c r="D75" s="65">
        <f t="shared" si="7"/>
        <v>0</v>
      </c>
      <c r="E75" s="65">
        <f t="shared" si="7"/>
        <v>0</v>
      </c>
    </row>
    <row r="76" spans="1:5" ht="22.5" x14ac:dyDescent="0.2">
      <c r="A76" s="63" t="s">
        <v>179</v>
      </c>
      <c r="B76" s="69" t="s">
        <v>189</v>
      </c>
      <c r="C76" s="65">
        <v>100000</v>
      </c>
      <c r="D76" s="65">
        <v>0</v>
      </c>
      <c r="E76" s="65">
        <v>0</v>
      </c>
    </row>
    <row r="77" spans="1:5" x14ac:dyDescent="0.2">
      <c r="A77" s="63" t="s">
        <v>180</v>
      </c>
      <c r="B77" s="69" t="s">
        <v>183</v>
      </c>
      <c r="C77" s="65">
        <f t="shared" ref="C77:E78" si="8">C78</f>
        <v>51000</v>
      </c>
      <c r="D77" s="65">
        <f t="shared" si="8"/>
        <v>0</v>
      </c>
      <c r="E77" s="65">
        <f t="shared" si="8"/>
        <v>0</v>
      </c>
    </row>
    <row r="78" spans="1:5" x14ac:dyDescent="0.2">
      <c r="A78" s="63" t="s">
        <v>181</v>
      </c>
      <c r="B78" s="69" t="s">
        <v>188</v>
      </c>
      <c r="C78" s="65">
        <f t="shared" si="8"/>
        <v>51000</v>
      </c>
      <c r="D78" s="65">
        <f t="shared" si="8"/>
        <v>0</v>
      </c>
      <c r="E78" s="65">
        <f t="shared" si="8"/>
        <v>0</v>
      </c>
    </row>
    <row r="79" spans="1:5" x14ac:dyDescent="0.2">
      <c r="A79" s="63" t="s">
        <v>181</v>
      </c>
      <c r="B79" s="69" t="s">
        <v>187</v>
      </c>
      <c r="C79" s="65">
        <v>51000</v>
      </c>
      <c r="D79" s="65">
        <v>0</v>
      </c>
      <c r="E79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93</v>
      </c>
      <c r="D3" s="1"/>
      <c r="E3" s="1"/>
    </row>
    <row r="4" spans="1:7" ht="18.75" x14ac:dyDescent="0.3">
      <c r="A4" s="13"/>
      <c r="B4" s="1" t="s">
        <v>29</v>
      </c>
      <c r="C4" s="100" t="s">
        <v>229</v>
      </c>
      <c r="D4" s="101"/>
      <c r="E4" s="101"/>
      <c r="F4" s="102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04" t="s">
        <v>231</v>
      </c>
      <c r="B7" s="104"/>
      <c r="C7" s="104"/>
      <c r="D7" s="104"/>
      <c r="E7" s="104"/>
      <c r="F7" s="104"/>
      <c r="G7" s="104"/>
    </row>
    <row r="8" spans="1:7" ht="37.5" customHeight="1" x14ac:dyDescent="0.2">
      <c r="A8" s="106" t="s">
        <v>89</v>
      </c>
      <c r="B8" s="106"/>
      <c r="C8" s="106"/>
      <c r="D8" s="106"/>
      <c r="E8" s="106"/>
      <c r="F8" s="106"/>
      <c r="G8" s="106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78</v>
      </c>
      <c r="B11" s="19" t="s">
        <v>79</v>
      </c>
      <c r="C11" s="4">
        <v>2020</v>
      </c>
      <c r="D11" s="4" t="s">
        <v>85</v>
      </c>
      <c r="E11" s="4" t="s">
        <v>86</v>
      </c>
      <c r="F11" s="38">
        <v>2021</v>
      </c>
      <c r="G11" s="38">
        <v>2022</v>
      </c>
    </row>
    <row r="12" spans="1:7" ht="18.75" x14ac:dyDescent="0.3">
      <c r="A12" s="20" t="s">
        <v>43</v>
      </c>
      <c r="B12" s="21" t="s">
        <v>44</v>
      </c>
      <c r="C12" s="87">
        <f>C13+C14+C15+C19+C20</f>
        <v>5026497</v>
      </c>
      <c r="D12" s="87">
        <f>D13+D14+D15+D19</f>
        <v>4744866</v>
      </c>
      <c r="E12" s="87">
        <f>E13+E14+E15+E19</f>
        <v>4744866</v>
      </c>
      <c r="F12" s="87">
        <f>F13+F14+F15+F19</f>
        <v>4843953</v>
      </c>
      <c r="G12" s="87">
        <f>G13+G14+G15+G19</f>
        <v>4843953</v>
      </c>
    </row>
    <row r="13" spans="1:7" ht="37.5" x14ac:dyDescent="0.3">
      <c r="A13" s="22" t="s">
        <v>45</v>
      </c>
      <c r="B13" s="23" t="s">
        <v>232</v>
      </c>
      <c r="C13" s="88">
        <v>1210000</v>
      </c>
      <c r="D13" s="88">
        <v>1171000</v>
      </c>
      <c r="E13" s="88">
        <v>1171000</v>
      </c>
      <c r="F13" s="88">
        <v>1210000</v>
      </c>
      <c r="G13" s="88">
        <v>1210000</v>
      </c>
    </row>
    <row r="14" spans="1:7" ht="56.25" x14ac:dyDescent="0.3">
      <c r="A14" s="22" t="s">
        <v>68</v>
      </c>
      <c r="B14" s="23" t="s">
        <v>234</v>
      </c>
      <c r="C14" s="88"/>
      <c r="D14" s="88"/>
      <c r="E14" s="88"/>
      <c r="F14" s="88"/>
      <c r="G14" s="88"/>
    </row>
    <row r="15" spans="1:7" ht="56.25" x14ac:dyDescent="0.3">
      <c r="A15" s="22" t="s">
        <v>46</v>
      </c>
      <c r="B15" s="23" t="s">
        <v>233</v>
      </c>
      <c r="C15" s="88">
        <v>3581680</v>
      </c>
      <c r="D15" s="88">
        <v>3526945</v>
      </c>
      <c r="E15" s="88">
        <v>3526945</v>
      </c>
      <c r="F15" s="88">
        <v>3576680</v>
      </c>
      <c r="G15" s="88">
        <v>3576680</v>
      </c>
    </row>
    <row r="16" spans="1:7" ht="18.75" hidden="1" x14ac:dyDescent="0.3">
      <c r="A16" s="22" t="s">
        <v>69</v>
      </c>
      <c r="B16" s="24" t="s">
        <v>47</v>
      </c>
      <c r="C16" s="88"/>
      <c r="D16" s="88"/>
      <c r="E16" s="88"/>
      <c r="F16" s="88"/>
      <c r="G16" s="88"/>
    </row>
    <row r="17" spans="1:7" ht="18.75" hidden="1" x14ac:dyDescent="0.3">
      <c r="A17" s="20" t="s">
        <v>48</v>
      </c>
      <c r="B17" s="21" t="s">
        <v>49</v>
      </c>
      <c r="C17" s="87"/>
      <c r="D17" s="87"/>
      <c r="E17" s="87"/>
      <c r="F17" s="88"/>
      <c r="G17" s="88"/>
    </row>
    <row r="18" spans="1:7" ht="18.75" hidden="1" x14ac:dyDescent="0.3">
      <c r="A18" s="22" t="s">
        <v>50</v>
      </c>
      <c r="B18" s="24" t="s">
        <v>51</v>
      </c>
      <c r="C18" s="88"/>
      <c r="D18" s="88"/>
      <c r="E18" s="88"/>
      <c r="F18" s="88"/>
      <c r="G18" s="88"/>
    </row>
    <row r="19" spans="1:7" ht="56.25" x14ac:dyDescent="0.3">
      <c r="A19" s="22" t="s">
        <v>174</v>
      </c>
      <c r="B19" s="24" t="s">
        <v>175</v>
      </c>
      <c r="C19" s="88">
        <v>57273</v>
      </c>
      <c r="D19" s="88">
        <v>46921</v>
      </c>
      <c r="E19" s="88">
        <v>46921</v>
      </c>
      <c r="F19" s="88">
        <v>57273</v>
      </c>
      <c r="G19" s="88">
        <v>57273</v>
      </c>
    </row>
    <row r="20" spans="1:7" ht="18.75" x14ac:dyDescent="0.3">
      <c r="A20" s="22" t="s">
        <v>214</v>
      </c>
      <c r="B20" s="24" t="s">
        <v>215</v>
      </c>
      <c r="C20" s="88">
        <v>177544</v>
      </c>
      <c r="D20" s="88"/>
      <c r="E20" s="88"/>
      <c r="F20" s="88">
        <v>0</v>
      </c>
      <c r="G20" s="88">
        <v>0</v>
      </c>
    </row>
    <row r="21" spans="1:7" ht="18.75" x14ac:dyDescent="0.3">
      <c r="A21" s="22" t="s">
        <v>69</v>
      </c>
      <c r="B21" s="24" t="s">
        <v>47</v>
      </c>
      <c r="C21" s="88"/>
      <c r="D21" s="88"/>
      <c r="E21" s="88"/>
      <c r="F21" s="88"/>
      <c r="G21" s="88"/>
    </row>
    <row r="22" spans="1:7" s="37" customFormat="1" ht="18.75" x14ac:dyDescent="0.3">
      <c r="A22" s="36" t="s">
        <v>48</v>
      </c>
      <c r="B22" s="26" t="s">
        <v>49</v>
      </c>
      <c r="C22" s="87">
        <f>C23</f>
        <v>230463</v>
      </c>
      <c r="D22" s="87">
        <f>D23</f>
        <v>224900</v>
      </c>
      <c r="E22" s="87">
        <f>E23</f>
        <v>224900</v>
      </c>
      <c r="F22" s="87">
        <f>F23</f>
        <v>231600</v>
      </c>
      <c r="G22" s="87">
        <f>G23</f>
        <v>237900</v>
      </c>
    </row>
    <row r="23" spans="1:7" s="34" customFormat="1" ht="18.75" x14ac:dyDescent="0.3">
      <c r="A23" s="22" t="s">
        <v>50</v>
      </c>
      <c r="B23" s="35" t="s">
        <v>51</v>
      </c>
      <c r="C23" s="88">
        <v>230463</v>
      </c>
      <c r="D23" s="88">
        <v>224900</v>
      </c>
      <c r="E23" s="88">
        <v>224900</v>
      </c>
      <c r="F23" s="88">
        <v>231600</v>
      </c>
      <c r="G23" s="88">
        <v>237900</v>
      </c>
    </row>
    <row r="24" spans="1:7" ht="37.5" x14ac:dyDescent="0.3">
      <c r="A24" s="20" t="s">
        <v>52</v>
      </c>
      <c r="B24" s="25" t="s">
        <v>53</v>
      </c>
      <c r="C24" s="89">
        <f>C25+C26+C27</f>
        <v>110000</v>
      </c>
      <c r="D24" s="89">
        <f>D25+D26</f>
        <v>0</v>
      </c>
      <c r="E24" s="89">
        <f>E25+E26</f>
        <v>0</v>
      </c>
      <c r="F24" s="89">
        <f>F25+F26+F27</f>
        <v>110000</v>
      </c>
      <c r="G24" s="89">
        <f>G25+G26+G27</f>
        <v>110000</v>
      </c>
    </row>
    <row r="25" spans="1:7" ht="18.75" x14ac:dyDescent="0.3">
      <c r="A25" s="30" t="s">
        <v>75</v>
      </c>
      <c r="B25" s="33" t="s">
        <v>76</v>
      </c>
      <c r="C25" s="90">
        <v>0</v>
      </c>
      <c r="D25" s="90"/>
      <c r="E25" s="90"/>
      <c r="F25" s="88">
        <v>0</v>
      </c>
      <c r="G25" s="88">
        <v>0</v>
      </c>
    </row>
    <row r="26" spans="1:7" ht="18.75" x14ac:dyDescent="0.3">
      <c r="A26" s="22" t="s">
        <v>54</v>
      </c>
      <c r="B26" s="24" t="s">
        <v>55</v>
      </c>
      <c r="C26" s="90">
        <v>100000</v>
      </c>
      <c r="D26" s="90"/>
      <c r="E26" s="90"/>
      <c r="F26" s="88">
        <v>100000</v>
      </c>
      <c r="G26" s="88">
        <v>100000</v>
      </c>
    </row>
    <row r="27" spans="1:7" ht="37.5" x14ac:dyDescent="0.3">
      <c r="A27" s="22" t="s">
        <v>97</v>
      </c>
      <c r="B27" s="24" t="s">
        <v>96</v>
      </c>
      <c r="C27" s="90">
        <v>10000</v>
      </c>
      <c r="D27" s="90"/>
      <c r="E27" s="90"/>
      <c r="F27" s="88">
        <v>10000</v>
      </c>
      <c r="G27" s="88">
        <v>10000</v>
      </c>
    </row>
    <row r="28" spans="1:7" ht="18.75" x14ac:dyDescent="0.3">
      <c r="A28" s="20" t="s">
        <v>72</v>
      </c>
      <c r="B28" s="21" t="s">
        <v>70</v>
      </c>
      <c r="C28" s="89">
        <f>C29+C30</f>
        <v>3528998.38</v>
      </c>
      <c r="D28" s="89">
        <f>D29+D30</f>
        <v>0</v>
      </c>
      <c r="E28" s="89">
        <f>E29+E30</f>
        <v>0</v>
      </c>
      <c r="F28" s="89">
        <f>F29+F30</f>
        <v>3582423</v>
      </c>
      <c r="G28" s="89">
        <f>G29+G30</f>
        <v>4409619</v>
      </c>
    </row>
    <row r="29" spans="1:7" s="32" customFormat="1" ht="18.75" x14ac:dyDescent="0.3">
      <c r="A29" s="43" t="s">
        <v>77</v>
      </c>
      <c r="B29" s="44" t="s">
        <v>109</v>
      </c>
      <c r="C29" s="91">
        <v>3528998.38</v>
      </c>
      <c r="D29" s="91"/>
      <c r="E29" s="91"/>
      <c r="F29" s="91">
        <v>2335000</v>
      </c>
      <c r="G29" s="91">
        <v>2389000</v>
      </c>
    </row>
    <row r="30" spans="1:7" ht="18.75" x14ac:dyDescent="0.3">
      <c r="A30" s="30" t="s">
        <v>73</v>
      </c>
      <c r="B30" s="31" t="s">
        <v>71</v>
      </c>
      <c r="C30" s="90">
        <v>0</v>
      </c>
      <c r="D30" s="90"/>
      <c r="E30" s="90"/>
      <c r="F30" s="88">
        <v>1247423</v>
      </c>
      <c r="G30" s="88">
        <v>2020619</v>
      </c>
    </row>
    <row r="31" spans="1:7" ht="18.75" x14ac:dyDescent="0.3">
      <c r="A31" s="20" t="s">
        <v>56</v>
      </c>
      <c r="B31" s="21" t="s">
        <v>57</v>
      </c>
      <c r="C31" s="89">
        <f>C32+C34+C35</f>
        <v>2534924.9500000002</v>
      </c>
      <c r="D31" s="89">
        <f>D32+D34+D35</f>
        <v>0</v>
      </c>
      <c r="E31" s="89">
        <f>E32+E34+E35</f>
        <v>0</v>
      </c>
      <c r="F31" s="89">
        <f>F32+F34+F35</f>
        <v>717124</v>
      </c>
      <c r="G31" s="89">
        <f>G32+G34+G35</f>
        <v>296928</v>
      </c>
    </row>
    <row r="32" spans="1:7" ht="18.75" x14ac:dyDescent="0.3">
      <c r="A32" s="30" t="s">
        <v>94</v>
      </c>
      <c r="B32" s="31" t="s">
        <v>95</v>
      </c>
      <c r="C32" s="89">
        <v>40000</v>
      </c>
      <c r="D32" s="89"/>
      <c r="E32" s="89"/>
      <c r="F32" s="89">
        <v>40000</v>
      </c>
      <c r="G32" s="89">
        <v>40000</v>
      </c>
    </row>
    <row r="33" spans="1:7" ht="18.75" x14ac:dyDescent="0.3">
      <c r="A33" s="30" t="s">
        <v>90</v>
      </c>
      <c r="B33" s="31" t="s">
        <v>91</v>
      </c>
      <c r="C33" s="90">
        <v>0</v>
      </c>
      <c r="D33" s="89"/>
      <c r="E33" s="89"/>
      <c r="F33" s="88">
        <v>0</v>
      </c>
      <c r="G33" s="88">
        <v>0</v>
      </c>
    </row>
    <row r="34" spans="1:7" ht="18.75" x14ac:dyDescent="0.3">
      <c r="A34" s="30" t="s">
        <v>58</v>
      </c>
      <c r="B34" s="31" t="s">
        <v>59</v>
      </c>
      <c r="C34" s="90">
        <v>2494924.9500000002</v>
      </c>
      <c r="D34" s="90"/>
      <c r="E34" s="90"/>
      <c r="F34" s="88">
        <v>677124</v>
      </c>
      <c r="G34" s="88">
        <v>256928</v>
      </c>
    </row>
    <row r="35" spans="1:7" ht="18.75" x14ac:dyDescent="0.3">
      <c r="A35" s="30" t="s">
        <v>73</v>
      </c>
      <c r="B35" s="31" t="s">
        <v>71</v>
      </c>
      <c r="C35" s="90">
        <v>0</v>
      </c>
      <c r="D35" s="90"/>
      <c r="E35" s="90"/>
      <c r="F35" s="88">
        <v>0</v>
      </c>
      <c r="G35" s="88">
        <v>0</v>
      </c>
    </row>
    <row r="36" spans="1:7" ht="18.75" x14ac:dyDescent="0.3">
      <c r="A36" s="45" t="s">
        <v>60</v>
      </c>
      <c r="B36" s="46" t="s">
        <v>110</v>
      </c>
      <c r="C36" s="92">
        <f>C37</f>
        <v>5737720</v>
      </c>
      <c r="D36" s="92">
        <v>4854000</v>
      </c>
      <c r="E36" s="92">
        <v>4854000</v>
      </c>
      <c r="F36" s="92">
        <f>F37</f>
        <v>8318900</v>
      </c>
      <c r="G36" s="92">
        <f>G37</f>
        <v>5240500</v>
      </c>
    </row>
    <row r="37" spans="1:7" ht="18.75" x14ac:dyDescent="0.3">
      <c r="A37" s="22" t="s">
        <v>61</v>
      </c>
      <c r="B37" s="24" t="s">
        <v>62</v>
      </c>
      <c r="C37" s="90">
        <v>5737720</v>
      </c>
      <c r="D37" s="90">
        <v>4854000</v>
      </c>
      <c r="E37" s="90">
        <v>4854000</v>
      </c>
      <c r="F37" s="90">
        <v>8318900</v>
      </c>
      <c r="G37" s="90">
        <v>5240500</v>
      </c>
    </row>
    <row r="38" spans="1:7" ht="18.75" x14ac:dyDescent="0.3">
      <c r="A38" s="20" t="s">
        <v>63</v>
      </c>
      <c r="B38" s="27" t="s">
        <v>64</v>
      </c>
      <c r="C38" s="89">
        <f>C39</f>
        <v>30000</v>
      </c>
      <c r="D38" s="89">
        <f>D39</f>
        <v>50000</v>
      </c>
      <c r="E38" s="89">
        <f>E39</f>
        <v>50000</v>
      </c>
      <c r="F38" s="89">
        <f>F39</f>
        <v>30000</v>
      </c>
      <c r="G38" s="89">
        <f>G39</f>
        <v>30000</v>
      </c>
    </row>
    <row r="39" spans="1:7" ht="18.75" x14ac:dyDescent="0.3">
      <c r="A39" s="22" t="s">
        <v>65</v>
      </c>
      <c r="B39" s="28" t="s">
        <v>66</v>
      </c>
      <c r="C39" s="90">
        <v>30000</v>
      </c>
      <c r="D39" s="90">
        <v>50000</v>
      </c>
      <c r="E39" s="90">
        <v>50000</v>
      </c>
      <c r="F39" s="90">
        <v>30000</v>
      </c>
      <c r="G39" s="90">
        <v>30000</v>
      </c>
    </row>
    <row r="40" spans="1:7" ht="18.75" x14ac:dyDescent="0.3">
      <c r="A40" s="29"/>
      <c r="B40" s="26" t="s">
        <v>67</v>
      </c>
      <c r="C40" s="89">
        <f>C12+C22+C24+C28+C31+C36+C38</f>
        <v>17198603.329999998</v>
      </c>
      <c r="D40" s="89">
        <f>D12+D22+D24+D28+D31+D36+D38</f>
        <v>9873766</v>
      </c>
      <c r="E40" s="89">
        <f>E12+E22+E24+E28+E31+E36+E38</f>
        <v>9873766</v>
      </c>
      <c r="F40" s="89">
        <f>F12+F22+F24+F28+F31+F36+F38</f>
        <v>17834000</v>
      </c>
      <c r="G40" s="89">
        <f>G12+G22+G24+G28+G31+G36+G38</f>
        <v>15168900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/>
  </sheetViews>
  <sheetFormatPr defaultColWidth="9.140625" defaultRowHeight="12.75" x14ac:dyDescent="0.2"/>
  <cols>
    <col min="1" max="1" width="1.42578125" style="278" customWidth="1"/>
    <col min="2" max="2" width="0.85546875" style="278" customWidth="1"/>
    <col min="3" max="3" width="0.7109375" style="278" customWidth="1"/>
    <col min="4" max="5" width="0.5703125" style="278" customWidth="1"/>
    <col min="6" max="6" width="49.7109375" style="278" customWidth="1"/>
    <col min="7" max="7" width="0" style="115" hidden="1" customWidth="1"/>
    <col min="8" max="8" width="6.7109375" style="115" customWidth="1"/>
    <col min="9" max="9" width="4.5703125" style="115" customWidth="1"/>
    <col min="10" max="10" width="14.140625" style="279" customWidth="1"/>
    <col min="11" max="11" width="4.42578125" style="280" customWidth="1"/>
    <col min="12" max="15" width="0" style="115" hidden="1" customWidth="1"/>
    <col min="16" max="16" width="11" style="281" customWidth="1"/>
    <col min="17" max="18" width="0" style="115" hidden="1" customWidth="1"/>
    <col min="19" max="20" width="11.5703125" style="115" customWidth="1"/>
    <col min="21" max="21" width="8.42578125" style="115" customWidth="1"/>
    <col min="22" max="255" width="9.140625" style="115" customWidth="1"/>
    <col min="256" max="16384" width="9.140625" style="115"/>
  </cols>
  <sheetData>
    <row r="1" spans="1:21" ht="16.5" customHeight="1" x14ac:dyDescent="0.25">
      <c r="A1" s="108"/>
      <c r="B1" s="108"/>
      <c r="C1" s="108"/>
      <c r="D1" s="108"/>
      <c r="E1" s="108"/>
      <c r="F1" s="108"/>
      <c r="G1" s="109"/>
      <c r="H1" s="109"/>
      <c r="I1" s="110" t="s">
        <v>235</v>
      </c>
      <c r="J1" s="110"/>
      <c r="K1" s="110"/>
      <c r="L1" s="111"/>
      <c r="M1" s="111"/>
      <c r="N1" s="111"/>
      <c r="O1" s="111"/>
      <c r="P1" s="112"/>
      <c r="Q1" s="113"/>
      <c r="R1" s="114"/>
      <c r="U1" s="109"/>
    </row>
    <row r="2" spans="1:21" ht="12.75" customHeight="1" x14ac:dyDescent="0.2">
      <c r="A2" s="108"/>
      <c r="B2" s="116"/>
      <c r="C2" s="116"/>
      <c r="D2" s="116"/>
      <c r="E2" s="116"/>
      <c r="F2" s="116"/>
      <c r="G2" s="117"/>
      <c r="H2" s="118"/>
      <c r="I2" s="119" t="s">
        <v>236</v>
      </c>
      <c r="J2" s="119"/>
      <c r="K2" s="120"/>
      <c r="L2" s="118"/>
      <c r="M2" s="118"/>
      <c r="N2" s="118"/>
      <c r="O2" s="118"/>
      <c r="P2" s="121"/>
      <c r="Q2" s="117"/>
      <c r="R2" s="113"/>
      <c r="U2" s="109"/>
    </row>
    <row r="3" spans="1:21" ht="12" customHeight="1" x14ac:dyDescent="0.2">
      <c r="A3" s="108"/>
      <c r="B3" s="116"/>
      <c r="C3" s="116"/>
      <c r="D3" s="116"/>
      <c r="E3" s="116"/>
      <c r="F3" s="116"/>
      <c r="G3" s="117"/>
      <c r="H3" s="118"/>
      <c r="I3" s="122" t="s">
        <v>237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09"/>
    </row>
    <row r="4" spans="1:21" ht="27" customHeight="1" x14ac:dyDescent="0.2">
      <c r="A4" s="108"/>
      <c r="B4" s="116"/>
      <c r="C4" s="116"/>
      <c r="D4" s="116"/>
      <c r="E4" s="116"/>
      <c r="F4" s="116"/>
      <c r="G4" s="117"/>
      <c r="H4" s="118"/>
      <c r="I4" s="118"/>
      <c r="J4" s="120"/>
      <c r="K4" s="120"/>
      <c r="L4" s="117"/>
      <c r="M4" s="117"/>
      <c r="N4" s="117"/>
      <c r="O4" s="117"/>
      <c r="P4" s="123"/>
      <c r="Q4" s="117"/>
      <c r="R4" s="113"/>
      <c r="S4" s="110"/>
      <c r="T4" s="110"/>
      <c r="U4" s="109"/>
    </row>
    <row r="5" spans="1:21" ht="53.25" customHeight="1" x14ac:dyDescent="0.2">
      <c r="A5" s="124" t="s">
        <v>238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09"/>
    </row>
    <row r="6" spans="1:21" ht="38.25" customHeight="1" x14ac:dyDescent="0.2">
      <c r="A6" s="108"/>
      <c r="B6" s="125" t="s">
        <v>239</v>
      </c>
      <c r="C6" s="125"/>
      <c r="D6" s="125"/>
      <c r="E6" s="125"/>
      <c r="F6" s="125"/>
      <c r="G6" s="126" t="s">
        <v>240</v>
      </c>
      <c r="H6" s="126" t="s">
        <v>241</v>
      </c>
      <c r="I6" s="126" t="s">
        <v>242</v>
      </c>
      <c r="J6" s="127" t="s">
        <v>243</v>
      </c>
      <c r="K6" s="127" t="s">
        <v>244</v>
      </c>
      <c r="L6" s="126" t="s">
        <v>245</v>
      </c>
      <c r="M6" s="126" t="s">
        <v>246</v>
      </c>
      <c r="N6" s="126" t="s">
        <v>247</v>
      </c>
      <c r="O6" s="126" t="s">
        <v>248</v>
      </c>
      <c r="P6" s="128">
        <v>2020</v>
      </c>
      <c r="Q6" s="128"/>
      <c r="R6" s="129"/>
      <c r="S6" s="128">
        <v>2021</v>
      </c>
      <c r="T6" s="128">
        <v>2022</v>
      </c>
      <c r="U6" s="130"/>
    </row>
    <row r="7" spans="1:21" ht="18" customHeight="1" x14ac:dyDescent="0.2">
      <c r="A7" s="131"/>
      <c r="B7" s="132" t="s">
        <v>249</v>
      </c>
      <c r="C7" s="132"/>
      <c r="D7" s="132"/>
      <c r="E7" s="132"/>
      <c r="F7" s="132"/>
      <c r="G7" s="133">
        <v>100</v>
      </c>
      <c r="H7" s="134">
        <v>1</v>
      </c>
      <c r="I7" s="134">
        <v>0</v>
      </c>
      <c r="J7" s="135">
        <v>0</v>
      </c>
      <c r="K7" s="136">
        <v>0</v>
      </c>
      <c r="L7" s="137">
        <v>2775100</v>
      </c>
      <c r="M7" s="137">
        <v>0</v>
      </c>
      <c r="N7" s="137">
        <v>0</v>
      </c>
      <c r="O7" s="137">
        <v>0</v>
      </c>
      <c r="P7" s="138">
        <f>P8+P13+P21+P26</f>
        <v>5026497</v>
      </c>
      <c r="Q7" s="138">
        <f t="shared" ref="Q7:T7" si="0">Q8+Q13+Q21</f>
        <v>4632945</v>
      </c>
      <c r="R7" s="138">
        <f t="shared" si="0"/>
        <v>4632945</v>
      </c>
      <c r="S7" s="138">
        <f t="shared" si="0"/>
        <v>4843953</v>
      </c>
      <c r="T7" s="138">
        <f t="shared" si="0"/>
        <v>4843953</v>
      </c>
      <c r="U7" s="139" t="s">
        <v>250</v>
      </c>
    </row>
    <row r="8" spans="1:21" ht="26.25" customHeight="1" x14ac:dyDescent="0.2">
      <c r="A8" s="140"/>
      <c r="B8" s="141"/>
      <c r="C8" s="132" t="s">
        <v>232</v>
      </c>
      <c r="D8" s="132"/>
      <c r="E8" s="132"/>
      <c r="F8" s="132"/>
      <c r="G8" s="142">
        <v>102</v>
      </c>
      <c r="H8" s="143">
        <v>1</v>
      </c>
      <c r="I8" s="143">
        <v>2</v>
      </c>
      <c r="J8" s="144">
        <v>0</v>
      </c>
      <c r="K8" s="136">
        <v>0</v>
      </c>
      <c r="L8" s="145">
        <v>585600</v>
      </c>
      <c r="M8" s="137">
        <v>0</v>
      </c>
      <c r="N8" s="137">
        <v>0</v>
      </c>
      <c r="O8" s="146">
        <v>0</v>
      </c>
      <c r="P8" s="138">
        <f>P10</f>
        <v>1210000</v>
      </c>
      <c r="Q8" s="138">
        <f>Q10</f>
        <v>1171000</v>
      </c>
      <c r="R8" s="138">
        <f>R10</f>
        <v>1171000</v>
      </c>
      <c r="S8" s="138">
        <f>S10</f>
        <v>1210000</v>
      </c>
      <c r="T8" s="138">
        <f>T10</f>
        <v>1210000</v>
      </c>
      <c r="U8" s="139" t="s">
        <v>250</v>
      </c>
    </row>
    <row r="9" spans="1:21" ht="58.5" customHeight="1" x14ac:dyDescent="0.2">
      <c r="A9" s="140"/>
      <c r="B9" s="147" t="s">
        <v>251</v>
      </c>
      <c r="C9" s="148"/>
      <c r="D9" s="148"/>
      <c r="E9" s="148"/>
      <c r="F9" s="149"/>
      <c r="G9" s="142"/>
      <c r="H9" s="143">
        <v>1</v>
      </c>
      <c r="I9" s="143">
        <v>2</v>
      </c>
      <c r="J9" s="144">
        <v>6200000000</v>
      </c>
      <c r="K9" s="136">
        <v>0</v>
      </c>
      <c r="L9" s="145"/>
      <c r="M9" s="137"/>
      <c r="N9" s="137"/>
      <c r="O9" s="146"/>
      <c r="P9" s="138">
        <f>P10</f>
        <v>1210000</v>
      </c>
      <c r="Q9" s="138"/>
      <c r="R9" s="138"/>
      <c r="S9" s="138">
        <f>S10</f>
        <v>1210000</v>
      </c>
      <c r="T9" s="138">
        <f>T10</f>
        <v>1210000</v>
      </c>
      <c r="U9" s="139"/>
    </row>
    <row r="10" spans="1:21" ht="35.25" customHeight="1" x14ac:dyDescent="0.2">
      <c r="A10" s="140"/>
      <c r="B10" s="150"/>
      <c r="C10" s="151"/>
      <c r="D10" s="152" t="s">
        <v>252</v>
      </c>
      <c r="E10" s="152"/>
      <c r="F10" s="152"/>
      <c r="G10" s="133">
        <v>102</v>
      </c>
      <c r="H10" s="153">
        <v>1</v>
      </c>
      <c r="I10" s="153">
        <v>2</v>
      </c>
      <c r="J10" s="154">
        <v>6210000000</v>
      </c>
      <c r="K10" s="155">
        <v>0</v>
      </c>
      <c r="L10" s="137">
        <v>585600</v>
      </c>
      <c r="M10" s="137">
        <v>0</v>
      </c>
      <c r="N10" s="137">
        <v>0</v>
      </c>
      <c r="O10" s="137">
        <v>0</v>
      </c>
      <c r="P10" s="156">
        <f>P11</f>
        <v>1210000</v>
      </c>
      <c r="Q10" s="156">
        <f t="shared" ref="Q10:T11" si="1">Q11</f>
        <v>1171000</v>
      </c>
      <c r="R10" s="156">
        <f t="shared" si="1"/>
        <v>1171000</v>
      </c>
      <c r="S10" s="156">
        <f t="shared" si="1"/>
        <v>1210000</v>
      </c>
      <c r="T10" s="156">
        <f t="shared" si="1"/>
        <v>1210000</v>
      </c>
      <c r="U10" s="139" t="s">
        <v>250</v>
      </c>
    </row>
    <row r="11" spans="1:21" ht="14.25" customHeight="1" x14ac:dyDescent="0.2">
      <c r="A11" s="140"/>
      <c r="B11" s="150"/>
      <c r="C11" s="157"/>
      <c r="D11" s="158"/>
      <c r="E11" s="152" t="s">
        <v>253</v>
      </c>
      <c r="F11" s="152"/>
      <c r="G11" s="133">
        <v>102</v>
      </c>
      <c r="H11" s="153">
        <v>1</v>
      </c>
      <c r="I11" s="153">
        <v>2</v>
      </c>
      <c r="J11" s="154">
        <v>6210010010</v>
      </c>
      <c r="K11" s="155">
        <v>0</v>
      </c>
      <c r="L11" s="137">
        <v>585600</v>
      </c>
      <c r="M11" s="137">
        <v>0</v>
      </c>
      <c r="N11" s="137">
        <v>0</v>
      </c>
      <c r="O11" s="137">
        <v>0</v>
      </c>
      <c r="P11" s="156">
        <f>P12</f>
        <v>1210000</v>
      </c>
      <c r="Q11" s="156">
        <f t="shared" si="1"/>
        <v>1171000</v>
      </c>
      <c r="R11" s="156">
        <f t="shared" si="1"/>
        <v>1171000</v>
      </c>
      <c r="S11" s="156">
        <f t="shared" si="1"/>
        <v>1210000</v>
      </c>
      <c r="T11" s="156">
        <f t="shared" si="1"/>
        <v>1210000</v>
      </c>
      <c r="U11" s="139" t="s">
        <v>250</v>
      </c>
    </row>
    <row r="12" spans="1:21" ht="28.5" customHeight="1" x14ac:dyDescent="0.2">
      <c r="A12" s="140"/>
      <c r="B12" s="150"/>
      <c r="C12" s="157"/>
      <c r="D12" s="158"/>
      <c r="E12" s="158"/>
      <c r="F12" s="159" t="s">
        <v>254</v>
      </c>
      <c r="G12" s="133">
        <v>102</v>
      </c>
      <c r="H12" s="153">
        <v>1</v>
      </c>
      <c r="I12" s="153">
        <v>2</v>
      </c>
      <c r="J12" s="154">
        <v>6210010010</v>
      </c>
      <c r="K12" s="155" t="s">
        <v>255</v>
      </c>
      <c r="L12" s="137">
        <v>585600</v>
      </c>
      <c r="M12" s="137">
        <v>0</v>
      </c>
      <c r="N12" s="137">
        <v>0</v>
      </c>
      <c r="O12" s="137">
        <v>0</v>
      </c>
      <c r="P12" s="156">
        <v>1210000</v>
      </c>
      <c r="Q12" s="156">
        <v>1171000</v>
      </c>
      <c r="R12" s="156">
        <v>1171000</v>
      </c>
      <c r="S12" s="156">
        <v>1210000</v>
      </c>
      <c r="T12" s="156">
        <v>1210000</v>
      </c>
      <c r="U12" s="139" t="s">
        <v>250</v>
      </c>
    </row>
    <row r="13" spans="1:21" ht="43.5" customHeight="1" x14ac:dyDescent="0.2">
      <c r="A13" s="140"/>
      <c r="B13" s="141"/>
      <c r="C13" s="132" t="s">
        <v>233</v>
      </c>
      <c r="D13" s="132"/>
      <c r="E13" s="132"/>
      <c r="F13" s="132"/>
      <c r="G13" s="142">
        <v>104</v>
      </c>
      <c r="H13" s="143">
        <v>1</v>
      </c>
      <c r="I13" s="143">
        <v>4</v>
      </c>
      <c r="J13" s="144">
        <v>0</v>
      </c>
      <c r="K13" s="136">
        <v>0</v>
      </c>
      <c r="L13" s="145">
        <v>2189500</v>
      </c>
      <c r="M13" s="137">
        <v>0</v>
      </c>
      <c r="N13" s="137">
        <v>0</v>
      </c>
      <c r="O13" s="146">
        <v>0</v>
      </c>
      <c r="P13" s="138">
        <f>P15</f>
        <v>3581680</v>
      </c>
      <c r="Q13" s="138">
        <f>Q15</f>
        <v>3461945</v>
      </c>
      <c r="R13" s="138">
        <f>R15</f>
        <v>3461945</v>
      </c>
      <c r="S13" s="138">
        <f>S15</f>
        <v>3576680</v>
      </c>
      <c r="T13" s="138">
        <f>T15</f>
        <v>3576680</v>
      </c>
      <c r="U13" s="139" t="s">
        <v>250</v>
      </c>
    </row>
    <row r="14" spans="1:21" ht="51.75" customHeight="1" x14ac:dyDescent="0.2">
      <c r="A14" s="140"/>
      <c r="B14" s="147" t="s">
        <v>251</v>
      </c>
      <c r="C14" s="148"/>
      <c r="D14" s="148"/>
      <c r="E14" s="148"/>
      <c r="F14" s="149"/>
      <c r="G14" s="142"/>
      <c r="H14" s="143">
        <v>1</v>
      </c>
      <c r="I14" s="143">
        <v>4</v>
      </c>
      <c r="J14" s="144">
        <v>6200000000</v>
      </c>
      <c r="K14" s="136">
        <v>0</v>
      </c>
      <c r="L14" s="145"/>
      <c r="M14" s="137"/>
      <c r="N14" s="137"/>
      <c r="O14" s="146"/>
      <c r="P14" s="138">
        <f>P16</f>
        <v>3581680</v>
      </c>
      <c r="Q14" s="138"/>
      <c r="R14" s="138"/>
      <c r="S14" s="138">
        <f>S15</f>
        <v>3576680</v>
      </c>
      <c r="T14" s="138">
        <f>T15</f>
        <v>3576680</v>
      </c>
      <c r="U14" s="139"/>
    </row>
    <row r="15" spans="1:21" ht="35.25" customHeight="1" x14ac:dyDescent="0.2">
      <c r="A15" s="140"/>
      <c r="B15" s="150"/>
      <c r="C15" s="151"/>
      <c r="D15" s="152" t="s">
        <v>252</v>
      </c>
      <c r="E15" s="152"/>
      <c r="F15" s="152"/>
      <c r="G15" s="142">
        <v>104</v>
      </c>
      <c r="H15" s="160">
        <v>1</v>
      </c>
      <c r="I15" s="160">
        <v>4</v>
      </c>
      <c r="J15" s="154">
        <v>6210000000</v>
      </c>
      <c r="K15" s="155">
        <v>0</v>
      </c>
      <c r="L15" s="145">
        <v>2189500</v>
      </c>
      <c r="M15" s="137">
        <v>0</v>
      </c>
      <c r="N15" s="137">
        <v>0</v>
      </c>
      <c r="O15" s="146">
        <v>0</v>
      </c>
      <c r="P15" s="156">
        <f>P16</f>
        <v>3581680</v>
      </c>
      <c r="Q15" s="156">
        <f t="shared" ref="Q15:T15" si="2">Q16</f>
        <v>3461945</v>
      </c>
      <c r="R15" s="156">
        <f t="shared" si="2"/>
        <v>3461945</v>
      </c>
      <c r="S15" s="156">
        <f t="shared" si="2"/>
        <v>3576680</v>
      </c>
      <c r="T15" s="156">
        <f t="shared" si="2"/>
        <v>3576680</v>
      </c>
      <c r="U15" s="139" t="s">
        <v>250</v>
      </c>
    </row>
    <row r="16" spans="1:21" ht="14.25" customHeight="1" x14ac:dyDescent="0.2">
      <c r="A16" s="140"/>
      <c r="B16" s="150"/>
      <c r="C16" s="157"/>
      <c r="D16" s="161"/>
      <c r="E16" s="152" t="s">
        <v>256</v>
      </c>
      <c r="F16" s="152"/>
      <c r="G16" s="142">
        <v>104</v>
      </c>
      <c r="H16" s="160">
        <v>1</v>
      </c>
      <c r="I16" s="160">
        <v>4</v>
      </c>
      <c r="J16" s="162">
        <v>6210010020</v>
      </c>
      <c r="K16" s="155">
        <v>0</v>
      </c>
      <c r="L16" s="145">
        <v>2189500</v>
      </c>
      <c r="M16" s="137">
        <v>0</v>
      </c>
      <c r="N16" s="137">
        <v>0</v>
      </c>
      <c r="O16" s="146">
        <v>0</v>
      </c>
      <c r="P16" s="156">
        <f>P17+P18+P19+P20</f>
        <v>3581680</v>
      </c>
      <c r="Q16" s="156">
        <f t="shared" ref="Q16:T16" si="3">Q17+Q18+Q19+Q20</f>
        <v>3461945</v>
      </c>
      <c r="R16" s="156">
        <f t="shared" si="3"/>
        <v>3461945</v>
      </c>
      <c r="S16" s="156">
        <f t="shared" si="3"/>
        <v>3576680</v>
      </c>
      <c r="T16" s="156">
        <f t="shared" si="3"/>
        <v>3576680</v>
      </c>
      <c r="U16" s="139" t="s">
        <v>250</v>
      </c>
    </row>
    <row r="17" spans="1:21" ht="21.75" customHeight="1" x14ac:dyDescent="0.2">
      <c r="A17" s="140"/>
      <c r="B17" s="150"/>
      <c r="C17" s="157"/>
      <c r="D17" s="158"/>
      <c r="E17" s="161"/>
      <c r="F17" s="159" t="s">
        <v>254</v>
      </c>
      <c r="G17" s="142">
        <v>104</v>
      </c>
      <c r="H17" s="160">
        <v>1</v>
      </c>
      <c r="I17" s="160">
        <v>4</v>
      </c>
      <c r="J17" s="154">
        <v>6210010020</v>
      </c>
      <c r="K17" s="155" t="s">
        <v>255</v>
      </c>
      <c r="L17" s="145">
        <v>1396500</v>
      </c>
      <c r="M17" s="137">
        <v>0</v>
      </c>
      <c r="N17" s="137">
        <v>0</v>
      </c>
      <c r="O17" s="146">
        <v>0</v>
      </c>
      <c r="P17" s="156">
        <v>2962800</v>
      </c>
      <c r="Q17" s="156">
        <v>2862400</v>
      </c>
      <c r="R17" s="156">
        <v>2862400</v>
      </c>
      <c r="S17" s="156">
        <v>2962800</v>
      </c>
      <c r="T17" s="156">
        <v>2962800</v>
      </c>
      <c r="U17" s="139" t="s">
        <v>250</v>
      </c>
    </row>
    <row r="18" spans="1:21" ht="21.75" customHeight="1" x14ac:dyDescent="0.2">
      <c r="A18" s="140"/>
      <c r="B18" s="150"/>
      <c r="C18" s="157"/>
      <c r="D18" s="158"/>
      <c r="E18" s="161"/>
      <c r="F18" s="159" t="s">
        <v>257</v>
      </c>
      <c r="G18" s="142">
        <v>104</v>
      </c>
      <c r="H18" s="160">
        <v>1</v>
      </c>
      <c r="I18" s="160">
        <v>4</v>
      </c>
      <c r="J18" s="154">
        <v>6210010020</v>
      </c>
      <c r="K18" s="155" t="s">
        <v>258</v>
      </c>
      <c r="L18" s="145">
        <v>721000</v>
      </c>
      <c r="M18" s="137">
        <v>0</v>
      </c>
      <c r="N18" s="137">
        <v>0</v>
      </c>
      <c r="O18" s="146">
        <v>0</v>
      </c>
      <c r="P18" s="156">
        <v>497975</v>
      </c>
      <c r="Q18" s="156">
        <v>497975</v>
      </c>
      <c r="R18" s="156">
        <v>497975</v>
      </c>
      <c r="S18" s="156">
        <v>497975</v>
      </c>
      <c r="T18" s="156">
        <v>497975</v>
      </c>
      <c r="U18" s="139" t="s">
        <v>250</v>
      </c>
    </row>
    <row r="19" spans="1:21" ht="14.25" customHeight="1" x14ac:dyDescent="0.2">
      <c r="A19" s="140"/>
      <c r="B19" s="150"/>
      <c r="C19" s="157"/>
      <c r="D19" s="158"/>
      <c r="E19" s="161"/>
      <c r="F19" s="159" t="s">
        <v>42</v>
      </c>
      <c r="G19" s="142">
        <v>104</v>
      </c>
      <c r="H19" s="160">
        <v>1</v>
      </c>
      <c r="I19" s="160">
        <v>4</v>
      </c>
      <c r="J19" s="154">
        <v>6210010020</v>
      </c>
      <c r="K19" s="155" t="s">
        <v>259</v>
      </c>
      <c r="L19" s="145">
        <v>37000</v>
      </c>
      <c r="M19" s="137">
        <v>0</v>
      </c>
      <c r="N19" s="137">
        <v>0</v>
      </c>
      <c r="O19" s="146">
        <v>0</v>
      </c>
      <c r="P19" s="156">
        <v>75905</v>
      </c>
      <c r="Q19" s="156">
        <v>66570</v>
      </c>
      <c r="R19" s="156">
        <v>66570</v>
      </c>
      <c r="S19" s="156">
        <v>75905</v>
      </c>
      <c r="T19" s="156">
        <v>75905</v>
      </c>
      <c r="U19" s="139" t="s">
        <v>250</v>
      </c>
    </row>
    <row r="20" spans="1:21" ht="18.75" customHeight="1" x14ac:dyDescent="0.2">
      <c r="A20" s="140"/>
      <c r="B20" s="150"/>
      <c r="C20" s="157"/>
      <c r="D20" s="158"/>
      <c r="E20" s="161"/>
      <c r="F20" s="159" t="s">
        <v>260</v>
      </c>
      <c r="G20" s="142">
        <v>104</v>
      </c>
      <c r="H20" s="160">
        <v>1</v>
      </c>
      <c r="I20" s="160">
        <v>4</v>
      </c>
      <c r="J20" s="154">
        <v>6210010020</v>
      </c>
      <c r="K20" s="155" t="s">
        <v>261</v>
      </c>
      <c r="L20" s="145">
        <v>35000</v>
      </c>
      <c r="M20" s="137">
        <v>0</v>
      </c>
      <c r="N20" s="137">
        <v>0</v>
      </c>
      <c r="O20" s="146">
        <v>0</v>
      </c>
      <c r="P20" s="156">
        <v>45000</v>
      </c>
      <c r="Q20" s="156">
        <v>35000</v>
      </c>
      <c r="R20" s="156">
        <v>35000</v>
      </c>
      <c r="S20" s="156">
        <v>40000</v>
      </c>
      <c r="T20" s="156">
        <v>40000</v>
      </c>
      <c r="U20" s="139" t="s">
        <v>250</v>
      </c>
    </row>
    <row r="21" spans="1:21" ht="39.75" customHeight="1" x14ac:dyDescent="0.2">
      <c r="A21" s="140"/>
      <c r="B21" s="150"/>
      <c r="C21" s="163" t="s">
        <v>175</v>
      </c>
      <c r="D21" s="164"/>
      <c r="E21" s="164"/>
      <c r="F21" s="165"/>
      <c r="G21" s="142"/>
      <c r="H21" s="160">
        <v>1</v>
      </c>
      <c r="I21" s="160">
        <v>6</v>
      </c>
      <c r="J21" s="144">
        <v>0</v>
      </c>
      <c r="K21" s="136">
        <v>0</v>
      </c>
      <c r="L21" s="145"/>
      <c r="M21" s="137"/>
      <c r="N21" s="137"/>
      <c r="O21" s="146"/>
      <c r="P21" s="156">
        <f>P22</f>
        <v>57273</v>
      </c>
      <c r="Q21" s="156">
        <f t="shared" ref="Q21:T24" si="4">Q22</f>
        <v>0</v>
      </c>
      <c r="R21" s="156">
        <f t="shared" si="4"/>
        <v>0</v>
      </c>
      <c r="S21" s="156">
        <f t="shared" si="4"/>
        <v>57273</v>
      </c>
      <c r="T21" s="156">
        <f t="shared" si="4"/>
        <v>57273</v>
      </c>
      <c r="U21" s="139"/>
    </row>
    <row r="22" spans="1:21" ht="55.5" customHeight="1" x14ac:dyDescent="0.2">
      <c r="A22" s="140"/>
      <c r="B22" s="166" t="s">
        <v>251</v>
      </c>
      <c r="C22" s="167"/>
      <c r="D22" s="167"/>
      <c r="E22" s="167"/>
      <c r="F22" s="168"/>
      <c r="G22" s="142"/>
      <c r="H22" s="143">
        <v>1</v>
      </c>
      <c r="I22" s="143">
        <v>6</v>
      </c>
      <c r="J22" s="144">
        <v>6200000000</v>
      </c>
      <c r="K22" s="136">
        <v>0</v>
      </c>
      <c r="L22" s="145"/>
      <c r="M22" s="137"/>
      <c r="N22" s="137"/>
      <c r="O22" s="146"/>
      <c r="P22" s="156">
        <f>P23</f>
        <v>57273</v>
      </c>
      <c r="Q22" s="156">
        <f t="shared" si="4"/>
        <v>0</v>
      </c>
      <c r="R22" s="156">
        <f t="shared" si="4"/>
        <v>0</v>
      </c>
      <c r="S22" s="156">
        <f t="shared" si="4"/>
        <v>57273</v>
      </c>
      <c r="T22" s="156">
        <f t="shared" si="4"/>
        <v>57273</v>
      </c>
      <c r="U22" s="139"/>
    </row>
    <row r="23" spans="1:21" ht="37.5" customHeight="1" x14ac:dyDescent="0.2">
      <c r="A23" s="140"/>
      <c r="B23" s="150"/>
      <c r="C23" s="151"/>
      <c r="D23" s="169" t="s">
        <v>252</v>
      </c>
      <c r="E23" s="169"/>
      <c r="F23" s="169"/>
      <c r="G23" s="142">
        <v>104</v>
      </c>
      <c r="H23" s="160">
        <v>1</v>
      </c>
      <c r="I23" s="160">
        <v>6</v>
      </c>
      <c r="J23" s="170">
        <v>6210000000</v>
      </c>
      <c r="K23" s="155">
        <v>0</v>
      </c>
      <c r="L23" s="145"/>
      <c r="M23" s="137"/>
      <c r="N23" s="137"/>
      <c r="O23" s="146"/>
      <c r="P23" s="156">
        <f>P24</f>
        <v>57273</v>
      </c>
      <c r="Q23" s="156">
        <f t="shared" si="4"/>
        <v>0</v>
      </c>
      <c r="R23" s="156">
        <f t="shared" si="4"/>
        <v>0</v>
      </c>
      <c r="S23" s="156">
        <f t="shared" si="4"/>
        <v>57273</v>
      </c>
      <c r="T23" s="156">
        <f t="shared" si="4"/>
        <v>57273</v>
      </c>
      <c r="U23" s="139"/>
    </row>
    <row r="24" spans="1:21" ht="30" customHeight="1" x14ac:dyDescent="0.2">
      <c r="A24" s="140"/>
      <c r="B24" s="150"/>
      <c r="C24" s="171"/>
      <c r="D24" s="172"/>
      <c r="E24" s="173"/>
      <c r="F24" s="174" t="s">
        <v>262</v>
      </c>
      <c r="G24" s="175"/>
      <c r="H24" s="160">
        <v>1</v>
      </c>
      <c r="I24" s="160">
        <v>6</v>
      </c>
      <c r="J24" s="170">
        <v>6210010080</v>
      </c>
      <c r="K24" s="155">
        <v>0</v>
      </c>
      <c r="L24" s="145"/>
      <c r="M24" s="137"/>
      <c r="N24" s="137"/>
      <c r="O24" s="146"/>
      <c r="P24" s="156">
        <f>P25</f>
        <v>57273</v>
      </c>
      <c r="Q24" s="156">
        <f t="shared" si="4"/>
        <v>0</v>
      </c>
      <c r="R24" s="156">
        <f t="shared" si="4"/>
        <v>0</v>
      </c>
      <c r="S24" s="156">
        <f t="shared" si="4"/>
        <v>57273</v>
      </c>
      <c r="T24" s="156">
        <f t="shared" si="4"/>
        <v>57273</v>
      </c>
      <c r="U24" s="139"/>
    </row>
    <row r="25" spans="1:21" ht="14.25" customHeight="1" x14ac:dyDescent="0.2">
      <c r="A25" s="140"/>
      <c r="B25" s="150"/>
      <c r="C25" s="171"/>
      <c r="D25" s="172"/>
      <c r="E25" s="173"/>
      <c r="F25" s="174" t="s">
        <v>42</v>
      </c>
      <c r="G25" s="175"/>
      <c r="H25" s="160">
        <v>1</v>
      </c>
      <c r="I25" s="160">
        <v>6</v>
      </c>
      <c r="J25" s="170">
        <v>6210010080</v>
      </c>
      <c r="K25" s="155">
        <v>540</v>
      </c>
      <c r="L25" s="145"/>
      <c r="M25" s="137"/>
      <c r="N25" s="137"/>
      <c r="O25" s="146"/>
      <c r="P25" s="156">
        <v>57273</v>
      </c>
      <c r="Q25" s="156"/>
      <c r="R25" s="156"/>
      <c r="S25" s="156">
        <v>57273</v>
      </c>
      <c r="T25" s="156">
        <v>57273</v>
      </c>
      <c r="U25" s="139"/>
    </row>
    <row r="26" spans="1:21" ht="18" customHeight="1" x14ac:dyDescent="0.2">
      <c r="A26" s="140"/>
      <c r="B26" s="150"/>
      <c r="C26" s="171"/>
      <c r="D26" s="176" t="s">
        <v>215</v>
      </c>
      <c r="E26" s="176"/>
      <c r="F26" s="176"/>
      <c r="G26" s="176"/>
      <c r="H26" s="177">
        <v>1</v>
      </c>
      <c r="I26" s="177">
        <v>7</v>
      </c>
      <c r="J26" s="178">
        <v>0</v>
      </c>
      <c r="K26" s="179">
        <v>0</v>
      </c>
      <c r="L26" s="180">
        <f>L28</f>
        <v>0</v>
      </c>
      <c r="M26" s="180"/>
      <c r="N26" s="180"/>
      <c r="O26" s="181"/>
      <c r="P26" s="180">
        <v>177544</v>
      </c>
      <c r="Q26" s="182"/>
      <c r="R26" s="182"/>
      <c r="S26" s="182">
        <v>0</v>
      </c>
      <c r="T26" s="182">
        <v>0</v>
      </c>
      <c r="U26" s="139"/>
    </row>
    <row r="27" spans="1:21" ht="18" customHeight="1" x14ac:dyDescent="0.2">
      <c r="A27" s="140"/>
      <c r="B27" s="150"/>
      <c r="C27" s="171"/>
      <c r="D27" s="183"/>
      <c r="E27" s="184" t="s">
        <v>263</v>
      </c>
      <c r="F27" s="185"/>
      <c r="G27" s="186"/>
      <c r="H27" s="187">
        <v>1</v>
      </c>
      <c r="I27" s="188">
        <v>7</v>
      </c>
      <c r="J27" s="189">
        <v>7700000000</v>
      </c>
      <c r="K27" s="190">
        <v>0</v>
      </c>
      <c r="L27" s="191"/>
      <c r="M27" s="137"/>
      <c r="N27" s="137"/>
      <c r="O27" s="146"/>
      <c r="P27" s="192">
        <v>177544</v>
      </c>
      <c r="Q27" s="156"/>
      <c r="R27" s="156"/>
      <c r="S27" s="156">
        <v>0</v>
      </c>
      <c r="T27" s="156">
        <v>0</v>
      </c>
      <c r="U27" s="139"/>
    </row>
    <row r="28" spans="1:21" ht="28.15" customHeight="1" x14ac:dyDescent="0.2">
      <c r="A28" s="140"/>
      <c r="B28" s="150"/>
      <c r="C28" s="171"/>
      <c r="D28" s="193" t="s">
        <v>264</v>
      </c>
      <c r="E28" s="194"/>
      <c r="F28" s="194"/>
      <c r="G28" s="195"/>
      <c r="H28" s="160">
        <v>1</v>
      </c>
      <c r="I28" s="160">
        <v>7</v>
      </c>
      <c r="J28" s="170">
        <v>7700010050</v>
      </c>
      <c r="K28" s="196">
        <v>0</v>
      </c>
      <c r="L28" s="145"/>
      <c r="M28" s="137"/>
      <c r="N28" s="137"/>
      <c r="O28" s="146"/>
      <c r="P28" s="192">
        <v>177544</v>
      </c>
      <c r="Q28" s="156"/>
      <c r="R28" s="156"/>
      <c r="S28" s="156">
        <v>0</v>
      </c>
      <c r="T28" s="156">
        <v>0</v>
      </c>
      <c r="U28" s="139"/>
    </row>
    <row r="29" spans="1:21" ht="16.899999999999999" customHeight="1" x14ac:dyDescent="0.2">
      <c r="A29" s="140"/>
      <c r="B29" s="150"/>
      <c r="C29" s="171"/>
      <c r="D29" s="197" t="s">
        <v>265</v>
      </c>
      <c r="E29" s="197"/>
      <c r="F29" s="197"/>
      <c r="G29" s="197"/>
      <c r="H29" s="160">
        <v>1</v>
      </c>
      <c r="I29" s="160">
        <v>7</v>
      </c>
      <c r="J29" s="170">
        <v>7700010050</v>
      </c>
      <c r="K29" s="155">
        <v>880</v>
      </c>
      <c r="L29" s="145"/>
      <c r="M29" s="137"/>
      <c r="N29" s="137"/>
      <c r="O29" s="146"/>
      <c r="P29" s="192">
        <v>177544</v>
      </c>
      <c r="Q29" s="156"/>
      <c r="R29" s="156"/>
      <c r="S29" s="156">
        <v>0</v>
      </c>
      <c r="T29" s="156">
        <v>0</v>
      </c>
      <c r="U29" s="139"/>
    </row>
    <row r="30" spans="1:21" ht="14.25" customHeight="1" x14ac:dyDescent="0.2">
      <c r="A30" s="140"/>
      <c r="B30" s="198" t="s">
        <v>266</v>
      </c>
      <c r="C30" s="198"/>
      <c r="D30" s="198"/>
      <c r="E30" s="198"/>
      <c r="F30" s="198"/>
      <c r="G30" s="142">
        <v>200</v>
      </c>
      <c r="H30" s="143">
        <v>2</v>
      </c>
      <c r="I30" s="143">
        <v>0</v>
      </c>
      <c r="J30" s="144">
        <v>0</v>
      </c>
      <c r="K30" s="136">
        <v>0</v>
      </c>
      <c r="L30" s="145">
        <v>167500</v>
      </c>
      <c r="M30" s="137">
        <v>0</v>
      </c>
      <c r="N30" s="137">
        <v>0</v>
      </c>
      <c r="O30" s="146">
        <v>0</v>
      </c>
      <c r="P30" s="138">
        <f>P31</f>
        <v>230463</v>
      </c>
      <c r="Q30" s="138">
        <f t="shared" ref="Q30:T33" si="5">Q31</f>
        <v>169040</v>
      </c>
      <c r="R30" s="138">
        <f t="shared" si="5"/>
        <v>169040</v>
      </c>
      <c r="S30" s="138">
        <f t="shared" si="5"/>
        <v>231600</v>
      </c>
      <c r="T30" s="138">
        <f t="shared" si="5"/>
        <v>237900</v>
      </c>
      <c r="U30" s="139" t="s">
        <v>250</v>
      </c>
    </row>
    <row r="31" spans="1:21" ht="23.25" customHeight="1" x14ac:dyDescent="0.2">
      <c r="A31" s="140"/>
      <c r="B31" s="141"/>
      <c r="C31" s="199" t="s">
        <v>51</v>
      </c>
      <c r="D31" s="199"/>
      <c r="E31" s="199"/>
      <c r="F31" s="199"/>
      <c r="G31" s="200">
        <v>203</v>
      </c>
      <c r="H31" s="201">
        <v>2</v>
      </c>
      <c r="I31" s="201">
        <v>3</v>
      </c>
      <c r="J31" s="202">
        <v>0</v>
      </c>
      <c r="K31" s="203">
        <v>0</v>
      </c>
      <c r="L31" s="204">
        <v>167500</v>
      </c>
      <c r="M31" s="205">
        <v>0</v>
      </c>
      <c r="N31" s="205">
        <v>0</v>
      </c>
      <c r="O31" s="206">
        <v>0</v>
      </c>
      <c r="P31" s="207">
        <f>P33</f>
        <v>230463</v>
      </c>
      <c r="Q31" s="207">
        <f>Q33</f>
        <v>169040</v>
      </c>
      <c r="R31" s="207">
        <f>R33</f>
        <v>169040</v>
      </c>
      <c r="S31" s="207">
        <f>S33</f>
        <v>231600</v>
      </c>
      <c r="T31" s="207">
        <f>T33</f>
        <v>237900</v>
      </c>
      <c r="U31" s="139" t="s">
        <v>250</v>
      </c>
    </row>
    <row r="32" spans="1:21" ht="50.25" customHeight="1" x14ac:dyDescent="0.2">
      <c r="A32" s="140"/>
      <c r="B32" s="141"/>
      <c r="C32" s="208"/>
      <c r="D32" s="209"/>
      <c r="E32" s="209"/>
      <c r="F32" s="210" t="s">
        <v>251</v>
      </c>
      <c r="G32" s="211"/>
      <c r="H32" s="201">
        <v>2</v>
      </c>
      <c r="I32" s="201">
        <v>3</v>
      </c>
      <c r="J32" s="144">
        <v>6200000000</v>
      </c>
      <c r="K32" s="203">
        <v>0</v>
      </c>
      <c r="L32" s="204"/>
      <c r="M32" s="205"/>
      <c r="N32" s="205"/>
      <c r="O32" s="206"/>
      <c r="P32" s="207">
        <f>P33</f>
        <v>230463</v>
      </c>
      <c r="Q32" s="207">
        <f t="shared" ref="Q32:T32" si="6">Q33</f>
        <v>169040</v>
      </c>
      <c r="R32" s="207">
        <f t="shared" si="6"/>
        <v>169040</v>
      </c>
      <c r="S32" s="207">
        <f t="shared" si="6"/>
        <v>231600</v>
      </c>
      <c r="T32" s="207">
        <f t="shared" si="6"/>
        <v>237900</v>
      </c>
      <c r="U32" s="139"/>
    </row>
    <row r="33" spans="1:21" ht="25.5" customHeight="1" x14ac:dyDescent="0.2">
      <c r="A33" s="140"/>
      <c r="B33" s="150"/>
      <c r="C33" s="208"/>
      <c r="D33" s="212" t="s">
        <v>267</v>
      </c>
      <c r="E33" s="212"/>
      <c r="F33" s="212"/>
      <c r="G33" s="213">
        <v>203</v>
      </c>
      <c r="H33" s="214">
        <v>2</v>
      </c>
      <c r="I33" s="214">
        <v>3</v>
      </c>
      <c r="J33" s="154">
        <v>6220000000</v>
      </c>
      <c r="K33" s="215">
        <v>0</v>
      </c>
      <c r="L33" s="205">
        <v>167500</v>
      </c>
      <c r="M33" s="205">
        <v>0</v>
      </c>
      <c r="N33" s="205">
        <v>0</v>
      </c>
      <c r="O33" s="205">
        <v>0</v>
      </c>
      <c r="P33" s="216">
        <f>P34</f>
        <v>230463</v>
      </c>
      <c r="Q33" s="216">
        <f t="shared" si="5"/>
        <v>169040</v>
      </c>
      <c r="R33" s="216">
        <f t="shared" si="5"/>
        <v>169040</v>
      </c>
      <c r="S33" s="216">
        <f t="shared" si="5"/>
        <v>231600</v>
      </c>
      <c r="T33" s="216">
        <f t="shared" si="5"/>
        <v>237900</v>
      </c>
      <c r="U33" s="139" t="s">
        <v>250</v>
      </c>
    </row>
    <row r="34" spans="1:21" ht="30.75" customHeight="1" x14ac:dyDescent="0.2">
      <c r="A34" s="140"/>
      <c r="B34" s="150"/>
      <c r="C34" s="209"/>
      <c r="D34" s="217"/>
      <c r="E34" s="212" t="s">
        <v>268</v>
      </c>
      <c r="F34" s="212"/>
      <c r="G34" s="213">
        <v>203</v>
      </c>
      <c r="H34" s="214">
        <v>2</v>
      </c>
      <c r="I34" s="214">
        <v>3</v>
      </c>
      <c r="J34" s="154">
        <v>6220051180</v>
      </c>
      <c r="K34" s="215">
        <v>0</v>
      </c>
      <c r="L34" s="205">
        <v>167500</v>
      </c>
      <c r="M34" s="205">
        <v>0</v>
      </c>
      <c r="N34" s="205">
        <v>0</v>
      </c>
      <c r="O34" s="205">
        <v>0</v>
      </c>
      <c r="P34" s="216">
        <f>P35+P36</f>
        <v>230463</v>
      </c>
      <c r="Q34" s="216">
        <f t="shared" ref="Q34:T34" si="7">Q35+Q36</f>
        <v>169040</v>
      </c>
      <c r="R34" s="216">
        <f t="shared" si="7"/>
        <v>169040</v>
      </c>
      <c r="S34" s="216">
        <f t="shared" si="7"/>
        <v>231600</v>
      </c>
      <c r="T34" s="216">
        <f t="shared" si="7"/>
        <v>237900</v>
      </c>
      <c r="U34" s="139" t="s">
        <v>250</v>
      </c>
    </row>
    <row r="35" spans="1:21" ht="28.5" customHeight="1" x14ac:dyDescent="0.2">
      <c r="A35" s="140"/>
      <c r="B35" s="150"/>
      <c r="C35" s="209"/>
      <c r="D35" s="217"/>
      <c r="E35" s="218"/>
      <c r="F35" s="219" t="s">
        <v>254</v>
      </c>
      <c r="G35" s="200">
        <v>203</v>
      </c>
      <c r="H35" s="220">
        <v>2</v>
      </c>
      <c r="I35" s="220">
        <v>3</v>
      </c>
      <c r="J35" s="154">
        <v>6220051180</v>
      </c>
      <c r="K35" s="215" t="s">
        <v>255</v>
      </c>
      <c r="L35" s="204">
        <v>146900</v>
      </c>
      <c r="M35" s="205">
        <v>0</v>
      </c>
      <c r="N35" s="205">
        <v>0</v>
      </c>
      <c r="O35" s="206">
        <v>0</v>
      </c>
      <c r="P35" s="216">
        <v>230463</v>
      </c>
      <c r="Q35" s="216">
        <v>150000</v>
      </c>
      <c r="R35" s="216">
        <v>150000</v>
      </c>
      <c r="S35" s="216">
        <v>231600</v>
      </c>
      <c r="T35" s="216">
        <v>237900</v>
      </c>
      <c r="U35" s="139" t="s">
        <v>250</v>
      </c>
    </row>
    <row r="36" spans="1:21" ht="21.75" customHeight="1" x14ac:dyDescent="0.2">
      <c r="A36" s="140"/>
      <c r="B36" s="150"/>
      <c r="C36" s="209"/>
      <c r="D36" s="217"/>
      <c r="E36" s="218"/>
      <c r="F36" s="219" t="s">
        <v>257</v>
      </c>
      <c r="G36" s="200">
        <v>203</v>
      </c>
      <c r="H36" s="220">
        <v>2</v>
      </c>
      <c r="I36" s="220">
        <v>3</v>
      </c>
      <c r="J36" s="154">
        <v>6220051180</v>
      </c>
      <c r="K36" s="215" t="s">
        <v>258</v>
      </c>
      <c r="L36" s="204">
        <v>20600</v>
      </c>
      <c r="M36" s="205">
        <v>0</v>
      </c>
      <c r="N36" s="205">
        <v>0</v>
      </c>
      <c r="O36" s="206">
        <v>0</v>
      </c>
      <c r="P36" s="216">
        <v>0</v>
      </c>
      <c r="Q36" s="216">
        <v>19040</v>
      </c>
      <c r="R36" s="216">
        <v>19040</v>
      </c>
      <c r="S36" s="216">
        <v>0</v>
      </c>
      <c r="T36" s="216">
        <v>0</v>
      </c>
      <c r="U36" s="139" t="s">
        <v>250</v>
      </c>
    </row>
    <row r="37" spans="1:21" ht="21.75" customHeight="1" x14ac:dyDescent="0.2">
      <c r="A37" s="140"/>
      <c r="B37" s="198" t="s">
        <v>269</v>
      </c>
      <c r="C37" s="198"/>
      <c r="D37" s="198"/>
      <c r="E37" s="198"/>
      <c r="F37" s="198"/>
      <c r="G37" s="142">
        <v>300</v>
      </c>
      <c r="H37" s="143">
        <v>3</v>
      </c>
      <c r="I37" s="143">
        <v>0</v>
      </c>
      <c r="J37" s="144">
        <v>0</v>
      </c>
      <c r="K37" s="136">
        <v>0</v>
      </c>
      <c r="L37" s="145">
        <v>126000</v>
      </c>
      <c r="M37" s="137">
        <v>0</v>
      </c>
      <c r="N37" s="137">
        <v>0</v>
      </c>
      <c r="O37" s="146">
        <v>0</v>
      </c>
      <c r="P37" s="138">
        <f>P38+P43+P48</f>
        <v>110000</v>
      </c>
      <c r="Q37" s="138" t="e">
        <f>Q38+Q43+Q48</f>
        <v>#REF!</v>
      </c>
      <c r="R37" s="138" t="e">
        <f>R38+R43+R48</f>
        <v>#REF!</v>
      </c>
      <c r="S37" s="138">
        <f>S38+S43+S48</f>
        <v>110000</v>
      </c>
      <c r="T37" s="138">
        <f>T38+T43+T48</f>
        <v>110000</v>
      </c>
      <c r="U37" s="139" t="s">
        <v>250</v>
      </c>
    </row>
    <row r="38" spans="1:21" ht="14.25" customHeight="1" x14ac:dyDescent="0.2">
      <c r="A38" s="140"/>
      <c r="B38" s="141"/>
      <c r="C38" s="132" t="s">
        <v>76</v>
      </c>
      <c r="D38" s="132"/>
      <c r="E38" s="132"/>
      <c r="F38" s="132"/>
      <c r="G38" s="133">
        <v>304</v>
      </c>
      <c r="H38" s="134">
        <v>3</v>
      </c>
      <c r="I38" s="134">
        <v>4</v>
      </c>
      <c r="J38" s="135">
        <v>0</v>
      </c>
      <c r="K38" s="136">
        <v>0</v>
      </c>
      <c r="L38" s="137">
        <v>30600</v>
      </c>
      <c r="M38" s="137">
        <v>0</v>
      </c>
      <c r="N38" s="137">
        <v>0</v>
      </c>
      <c r="O38" s="137">
        <v>0</v>
      </c>
      <c r="P38" s="138">
        <f>P40</f>
        <v>0</v>
      </c>
      <c r="Q38" s="138">
        <f>Q40</f>
        <v>14200</v>
      </c>
      <c r="R38" s="138">
        <f>R40</f>
        <v>14200</v>
      </c>
      <c r="S38" s="138">
        <f>S40</f>
        <v>0</v>
      </c>
      <c r="T38" s="138">
        <f>T40</f>
        <v>0</v>
      </c>
      <c r="U38" s="139" t="s">
        <v>250</v>
      </c>
    </row>
    <row r="39" spans="1:21" ht="54.75" customHeight="1" x14ac:dyDescent="0.2">
      <c r="A39" s="140"/>
      <c r="B39" s="141"/>
      <c r="C39" s="157"/>
      <c r="D39" s="157"/>
      <c r="E39" s="157"/>
      <c r="F39" s="210" t="s">
        <v>251</v>
      </c>
      <c r="G39" s="133"/>
      <c r="H39" s="134">
        <v>3</v>
      </c>
      <c r="I39" s="134">
        <v>4</v>
      </c>
      <c r="J39" s="144">
        <v>6200000000</v>
      </c>
      <c r="K39" s="136">
        <v>0</v>
      </c>
      <c r="L39" s="137"/>
      <c r="M39" s="137"/>
      <c r="N39" s="137"/>
      <c r="O39" s="137"/>
      <c r="P39" s="138">
        <f>P40</f>
        <v>0</v>
      </c>
      <c r="Q39" s="138"/>
      <c r="R39" s="138"/>
      <c r="S39" s="138">
        <v>0</v>
      </c>
      <c r="T39" s="138">
        <v>0</v>
      </c>
      <c r="U39" s="139"/>
    </row>
    <row r="40" spans="1:21" ht="22.5" customHeight="1" x14ac:dyDescent="0.2">
      <c r="A40" s="140"/>
      <c r="B40" s="150"/>
      <c r="C40" s="157"/>
      <c r="D40" s="212" t="s">
        <v>267</v>
      </c>
      <c r="E40" s="212"/>
      <c r="F40" s="212"/>
      <c r="G40" s="133">
        <v>304</v>
      </c>
      <c r="H40" s="153">
        <v>3</v>
      </c>
      <c r="I40" s="153">
        <v>4</v>
      </c>
      <c r="J40" s="154">
        <v>6220000000</v>
      </c>
      <c r="K40" s="155">
        <v>0</v>
      </c>
      <c r="L40" s="137">
        <v>30600</v>
      </c>
      <c r="M40" s="137">
        <v>0</v>
      </c>
      <c r="N40" s="137">
        <v>0</v>
      </c>
      <c r="O40" s="137">
        <v>0</v>
      </c>
      <c r="P40" s="156">
        <f>P41</f>
        <v>0</v>
      </c>
      <c r="Q40" s="156">
        <f t="shared" ref="Q40:T41" si="8">Q41</f>
        <v>14200</v>
      </c>
      <c r="R40" s="156">
        <f t="shared" si="8"/>
        <v>14200</v>
      </c>
      <c r="S40" s="156">
        <f t="shared" si="8"/>
        <v>0</v>
      </c>
      <c r="T40" s="156">
        <f t="shared" si="8"/>
        <v>0</v>
      </c>
      <c r="U40" s="139" t="s">
        <v>250</v>
      </c>
    </row>
    <row r="41" spans="1:21" ht="65.25" customHeight="1" x14ac:dyDescent="0.2">
      <c r="A41" s="140"/>
      <c r="B41" s="150"/>
      <c r="C41" s="157"/>
      <c r="D41" s="158"/>
      <c r="E41" s="212" t="s">
        <v>270</v>
      </c>
      <c r="F41" s="212"/>
      <c r="G41" s="213">
        <v>304</v>
      </c>
      <c r="H41" s="214">
        <v>3</v>
      </c>
      <c r="I41" s="214">
        <v>4</v>
      </c>
      <c r="J41" s="154">
        <v>6220059302</v>
      </c>
      <c r="K41" s="215">
        <v>0</v>
      </c>
      <c r="L41" s="205">
        <v>30600</v>
      </c>
      <c r="M41" s="205">
        <v>0</v>
      </c>
      <c r="N41" s="205">
        <v>0</v>
      </c>
      <c r="O41" s="205">
        <v>0</v>
      </c>
      <c r="P41" s="216">
        <f>P42</f>
        <v>0</v>
      </c>
      <c r="Q41" s="216">
        <f t="shared" si="8"/>
        <v>14200</v>
      </c>
      <c r="R41" s="216">
        <f t="shared" si="8"/>
        <v>14200</v>
      </c>
      <c r="S41" s="216">
        <f t="shared" si="8"/>
        <v>0</v>
      </c>
      <c r="T41" s="216">
        <f t="shared" si="8"/>
        <v>0</v>
      </c>
      <c r="U41" s="139" t="s">
        <v>250</v>
      </c>
    </row>
    <row r="42" spans="1:21" ht="22.5" customHeight="1" x14ac:dyDescent="0.2">
      <c r="A42" s="140"/>
      <c r="B42" s="150"/>
      <c r="C42" s="157"/>
      <c r="D42" s="158"/>
      <c r="E42" s="158"/>
      <c r="F42" s="159" t="s">
        <v>257</v>
      </c>
      <c r="G42" s="133">
        <v>304</v>
      </c>
      <c r="H42" s="153">
        <v>3</v>
      </c>
      <c r="I42" s="153">
        <v>4</v>
      </c>
      <c r="J42" s="154">
        <v>6220059302</v>
      </c>
      <c r="K42" s="155" t="s">
        <v>258</v>
      </c>
      <c r="L42" s="137">
        <v>30600</v>
      </c>
      <c r="M42" s="137">
        <v>0</v>
      </c>
      <c r="N42" s="137">
        <v>0</v>
      </c>
      <c r="O42" s="137">
        <v>0</v>
      </c>
      <c r="P42" s="156">
        <v>0</v>
      </c>
      <c r="Q42" s="156">
        <v>14200</v>
      </c>
      <c r="R42" s="156">
        <v>14200</v>
      </c>
      <c r="S42" s="156">
        <v>0</v>
      </c>
      <c r="T42" s="156">
        <v>0</v>
      </c>
      <c r="U42" s="139" t="s">
        <v>250</v>
      </c>
    </row>
    <row r="43" spans="1:21" ht="14.25" customHeight="1" x14ac:dyDescent="0.2">
      <c r="A43" s="140"/>
      <c r="B43" s="141"/>
      <c r="C43" s="132" t="s">
        <v>55</v>
      </c>
      <c r="D43" s="132"/>
      <c r="E43" s="132"/>
      <c r="F43" s="132"/>
      <c r="G43" s="133">
        <v>310</v>
      </c>
      <c r="H43" s="134">
        <v>3</v>
      </c>
      <c r="I43" s="134">
        <v>10</v>
      </c>
      <c r="J43" s="135">
        <v>0</v>
      </c>
      <c r="K43" s="136">
        <v>0</v>
      </c>
      <c r="L43" s="137">
        <v>95400</v>
      </c>
      <c r="M43" s="137">
        <v>0</v>
      </c>
      <c r="N43" s="137">
        <v>0</v>
      </c>
      <c r="O43" s="137">
        <v>0</v>
      </c>
      <c r="P43" s="138">
        <f>P45</f>
        <v>100000</v>
      </c>
      <c r="Q43" s="138" t="e">
        <f t="shared" ref="Q43:T43" si="9">Q45</f>
        <v>#REF!</v>
      </c>
      <c r="R43" s="138" t="e">
        <f t="shared" si="9"/>
        <v>#REF!</v>
      </c>
      <c r="S43" s="138">
        <f t="shared" si="9"/>
        <v>100000</v>
      </c>
      <c r="T43" s="138">
        <f t="shared" si="9"/>
        <v>100000</v>
      </c>
      <c r="U43" s="139" t="s">
        <v>250</v>
      </c>
    </row>
    <row r="44" spans="1:21" ht="54.75" customHeight="1" x14ac:dyDescent="0.2">
      <c r="A44" s="140"/>
      <c r="B44" s="141"/>
      <c r="C44" s="157"/>
      <c r="D44" s="157"/>
      <c r="E44" s="157"/>
      <c r="F44" s="210" t="s">
        <v>251</v>
      </c>
      <c r="G44" s="133"/>
      <c r="H44" s="134">
        <v>3</v>
      </c>
      <c r="I44" s="134">
        <v>10</v>
      </c>
      <c r="J44" s="144">
        <v>6200000000</v>
      </c>
      <c r="K44" s="136">
        <v>0</v>
      </c>
      <c r="L44" s="137"/>
      <c r="M44" s="137"/>
      <c r="N44" s="137"/>
      <c r="O44" s="137"/>
      <c r="P44" s="138">
        <f>P45</f>
        <v>100000</v>
      </c>
      <c r="Q44" s="138"/>
      <c r="R44" s="138"/>
      <c r="S44" s="138">
        <v>100000</v>
      </c>
      <c r="T44" s="138">
        <v>100000</v>
      </c>
      <c r="U44" s="139"/>
    </row>
    <row r="45" spans="1:21" ht="39" customHeight="1" x14ac:dyDescent="0.2">
      <c r="A45" s="140"/>
      <c r="B45" s="150"/>
      <c r="C45" s="157"/>
      <c r="D45" s="152" t="s">
        <v>271</v>
      </c>
      <c r="E45" s="152"/>
      <c r="F45" s="152"/>
      <c r="G45" s="133">
        <v>310</v>
      </c>
      <c r="H45" s="153">
        <v>3</v>
      </c>
      <c r="I45" s="153">
        <v>10</v>
      </c>
      <c r="J45" s="154">
        <v>6230000000</v>
      </c>
      <c r="K45" s="155">
        <v>0</v>
      </c>
      <c r="L45" s="137">
        <v>95400</v>
      </c>
      <c r="M45" s="137">
        <v>0</v>
      </c>
      <c r="N45" s="137">
        <v>0</v>
      </c>
      <c r="O45" s="137">
        <v>0</v>
      </c>
      <c r="P45" s="156">
        <f>P46</f>
        <v>100000</v>
      </c>
      <c r="Q45" s="156" t="e">
        <f t="shared" ref="Q45:T45" si="10">Q46</f>
        <v>#REF!</v>
      </c>
      <c r="R45" s="156" t="e">
        <f t="shared" si="10"/>
        <v>#REF!</v>
      </c>
      <c r="S45" s="156">
        <f t="shared" si="10"/>
        <v>100000</v>
      </c>
      <c r="T45" s="156">
        <f t="shared" si="10"/>
        <v>100000</v>
      </c>
      <c r="U45" s="139" t="s">
        <v>250</v>
      </c>
    </row>
    <row r="46" spans="1:21" ht="34.5" customHeight="1" x14ac:dyDescent="0.2">
      <c r="A46" s="140"/>
      <c r="B46" s="150"/>
      <c r="C46" s="157"/>
      <c r="D46" s="161"/>
      <c r="E46" s="152" t="s">
        <v>272</v>
      </c>
      <c r="F46" s="152"/>
      <c r="G46" s="142">
        <v>310</v>
      </c>
      <c r="H46" s="153">
        <v>3</v>
      </c>
      <c r="I46" s="153">
        <v>10</v>
      </c>
      <c r="J46" s="154">
        <v>6230095020</v>
      </c>
      <c r="K46" s="155">
        <v>0</v>
      </c>
      <c r="L46" s="137">
        <v>95400</v>
      </c>
      <c r="M46" s="137">
        <v>0</v>
      </c>
      <c r="N46" s="137">
        <v>0</v>
      </c>
      <c r="O46" s="137">
        <v>0</v>
      </c>
      <c r="P46" s="156">
        <f>P47</f>
        <v>100000</v>
      </c>
      <c r="Q46" s="156" t="e">
        <f>#REF!+Q47</f>
        <v>#REF!</v>
      </c>
      <c r="R46" s="156" t="e">
        <f>#REF!+R47</f>
        <v>#REF!</v>
      </c>
      <c r="S46" s="156">
        <f>S47</f>
        <v>100000</v>
      </c>
      <c r="T46" s="156">
        <f>T47</f>
        <v>100000</v>
      </c>
      <c r="U46" s="139" t="s">
        <v>250</v>
      </c>
    </row>
    <row r="47" spans="1:21" ht="21.75" customHeight="1" x14ac:dyDescent="0.2">
      <c r="A47" s="140"/>
      <c r="B47" s="150"/>
      <c r="C47" s="157"/>
      <c r="D47" s="158"/>
      <c r="E47" s="161"/>
      <c r="F47" s="159" t="s">
        <v>257</v>
      </c>
      <c r="G47" s="142">
        <v>310</v>
      </c>
      <c r="H47" s="160">
        <v>3</v>
      </c>
      <c r="I47" s="160">
        <v>10</v>
      </c>
      <c r="J47" s="154">
        <v>6230095020</v>
      </c>
      <c r="K47" s="155" t="s">
        <v>258</v>
      </c>
      <c r="L47" s="145">
        <v>85000</v>
      </c>
      <c r="M47" s="137">
        <v>0</v>
      </c>
      <c r="N47" s="137">
        <v>0</v>
      </c>
      <c r="O47" s="146">
        <v>0</v>
      </c>
      <c r="P47" s="156">
        <v>100000</v>
      </c>
      <c r="Q47" s="156">
        <v>100000</v>
      </c>
      <c r="R47" s="156">
        <v>100000</v>
      </c>
      <c r="S47" s="156">
        <v>100000</v>
      </c>
      <c r="T47" s="156">
        <v>100000</v>
      </c>
      <c r="U47" s="139" t="s">
        <v>250</v>
      </c>
    </row>
    <row r="48" spans="1:21" ht="26.25" customHeight="1" x14ac:dyDescent="0.2">
      <c r="A48" s="140"/>
      <c r="B48" s="150"/>
      <c r="C48" s="221" t="s">
        <v>96</v>
      </c>
      <c r="D48" s="221"/>
      <c r="E48" s="221"/>
      <c r="F48" s="221"/>
      <c r="G48" s="222"/>
      <c r="H48" s="134">
        <v>3</v>
      </c>
      <c r="I48" s="134">
        <v>14</v>
      </c>
      <c r="J48" s="144">
        <v>0</v>
      </c>
      <c r="K48" s="136">
        <v>0</v>
      </c>
      <c r="L48" s="223"/>
      <c r="M48" s="224"/>
      <c r="N48" s="224"/>
      <c r="O48" s="225"/>
      <c r="P48" s="138">
        <f>P50</f>
        <v>10000</v>
      </c>
      <c r="Q48" s="138">
        <f t="shared" ref="Q48:T49" si="11">Q50</f>
        <v>0</v>
      </c>
      <c r="R48" s="138">
        <f t="shared" si="11"/>
        <v>0</v>
      </c>
      <c r="S48" s="138">
        <f t="shared" si="11"/>
        <v>10000</v>
      </c>
      <c r="T48" s="138">
        <f t="shared" si="11"/>
        <v>10000</v>
      </c>
      <c r="U48" s="139"/>
    </row>
    <row r="49" spans="1:21" ht="44.25" customHeight="1" x14ac:dyDescent="0.2">
      <c r="A49" s="140"/>
      <c r="B49" s="150"/>
      <c r="C49" s="226"/>
      <c r="D49" s="226"/>
      <c r="E49" s="226"/>
      <c r="F49" s="227" t="s">
        <v>251</v>
      </c>
      <c r="G49" s="227"/>
      <c r="H49" s="134">
        <v>3</v>
      </c>
      <c r="I49" s="134">
        <v>14</v>
      </c>
      <c r="J49" s="144">
        <v>6200000000</v>
      </c>
      <c r="K49" s="136">
        <v>0</v>
      </c>
      <c r="L49" s="223"/>
      <c r="M49" s="224"/>
      <c r="N49" s="224"/>
      <c r="O49" s="225"/>
      <c r="P49" s="138">
        <f>P51</f>
        <v>10000</v>
      </c>
      <c r="Q49" s="138"/>
      <c r="R49" s="138"/>
      <c r="S49" s="138">
        <f t="shared" si="11"/>
        <v>10000</v>
      </c>
      <c r="T49" s="138">
        <f t="shared" si="11"/>
        <v>10000</v>
      </c>
      <c r="U49" s="139"/>
    </row>
    <row r="50" spans="1:21" ht="37.5" customHeight="1" x14ac:dyDescent="0.2">
      <c r="A50" s="140"/>
      <c r="B50" s="150"/>
      <c r="C50" s="171"/>
      <c r="D50" s="172"/>
      <c r="E50" s="173"/>
      <c r="F50" s="228" t="s">
        <v>273</v>
      </c>
      <c r="G50" s="133"/>
      <c r="H50" s="153">
        <v>3</v>
      </c>
      <c r="I50" s="153">
        <v>14</v>
      </c>
      <c r="J50" s="154">
        <v>6240000000</v>
      </c>
      <c r="K50" s="155">
        <v>0</v>
      </c>
      <c r="L50" s="137"/>
      <c r="M50" s="137"/>
      <c r="N50" s="137"/>
      <c r="O50" s="137"/>
      <c r="P50" s="156">
        <f>P51</f>
        <v>10000</v>
      </c>
      <c r="Q50" s="156">
        <f t="shared" ref="Q50:T51" si="12">Q51</f>
        <v>0</v>
      </c>
      <c r="R50" s="156">
        <f t="shared" si="12"/>
        <v>0</v>
      </c>
      <c r="S50" s="156">
        <f t="shared" si="12"/>
        <v>10000</v>
      </c>
      <c r="T50" s="156">
        <f t="shared" si="12"/>
        <v>10000</v>
      </c>
      <c r="U50" s="139"/>
    </row>
    <row r="51" spans="1:21" ht="21.75" customHeight="1" x14ac:dyDescent="0.2">
      <c r="A51" s="140"/>
      <c r="B51" s="150"/>
      <c r="C51" s="171"/>
      <c r="D51" s="172"/>
      <c r="E51" s="173"/>
      <c r="F51" s="228" t="s">
        <v>274</v>
      </c>
      <c r="G51" s="133"/>
      <c r="H51" s="153">
        <v>3</v>
      </c>
      <c r="I51" s="153">
        <v>14</v>
      </c>
      <c r="J51" s="154">
        <v>6240020040</v>
      </c>
      <c r="K51" s="155">
        <v>0</v>
      </c>
      <c r="L51" s="137"/>
      <c r="M51" s="137"/>
      <c r="N51" s="137"/>
      <c r="O51" s="137"/>
      <c r="P51" s="156">
        <f>P52</f>
        <v>10000</v>
      </c>
      <c r="Q51" s="156">
        <f t="shared" si="12"/>
        <v>0</v>
      </c>
      <c r="R51" s="156">
        <f t="shared" si="12"/>
        <v>0</v>
      </c>
      <c r="S51" s="156">
        <f t="shared" si="12"/>
        <v>10000</v>
      </c>
      <c r="T51" s="156">
        <f t="shared" si="12"/>
        <v>10000</v>
      </c>
      <c r="U51" s="139"/>
    </row>
    <row r="52" spans="1:21" ht="21.75" customHeight="1" x14ac:dyDescent="0.2">
      <c r="A52" s="140"/>
      <c r="B52" s="150"/>
      <c r="C52" s="171"/>
      <c r="D52" s="172"/>
      <c r="E52" s="173"/>
      <c r="F52" s="159" t="s">
        <v>275</v>
      </c>
      <c r="G52" s="133"/>
      <c r="H52" s="153">
        <v>3</v>
      </c>
      <c r="I52" s="153">
        <v>14</v>
      </c>
      <c r="J52" s="154">
        <v>6240020040</v>
      </c>
      <c r="K52" s="155">
        <v>240</v>
      </c>
      <c r="L52" s="137"/>
      <c r="M52" s="137"/>
      <c r="N52" s="137"/>
      <c r="O52" s="137"/>
      <c r="P52" s="156">
        <v>10000</v>
      </c>
      <c r="Q52" s="156"/>
      <c r="R52" s="156"/>
      <c r="S52" s="156">
        <v>10000</v>
      </c>
      <c r="T52" s="156">
        <v>10000</v>
      </c>
      <c r="U52" s="139"/>
    </row>
    <row r="53" spans="1:21" ht="14.25" customHeight="1" x14ac:dyDescent="0.2">
      <c r="A53" s="140"/>
      <c r="B53" s="198" t="s">
        <v>276</v>
      </c>
      <c r="C53" s="198"/>
      <c r="D53" s="198"/>
      <c r="E53" s="198"/>
      <c r="F53" s="198"/>
      <c r="G53" s="142">
        <v>400</v>
      </c>
      <c r="H53" s="143">
        <v>4</v>
      </c>
      <c r="I53" s="143">
        <v>0</v>
      </c>
      <c r="J53" s="144">
        <v>0</v>
      </c>
      <c r="K53" s="136">
        <v>0</v>
      </c>
      <c r="L53" s="145">
        <v>1405800</v>
      </c>
      <c r="M53" s="137">
        <v>0</v>
      </c>
      <c r="N53" s="137">
        <v>0</v>
      </c>
      <c r="O53" s="146">
        <v>0</v>
      </c>
      <c r="P53" s="138">
        <f>P54</f>
        <v>3528998.38</v>
      </c>
      <c r="Q53" s="138">
        <f t="shared" ref="Q53:S53" si="13">Q54</f>
        <v>1047000</v>
      </c>
      <c r="R53" s="138">
        <f t="shared" si="13"/>
        <v>1047000</v>
      </c>
      <c r="S53" s="138">
        <f t="shared" si="13"/>
        <v>3582423</v>
      </c>
      <c r="T53" s="138">
        <f>T54</f>
        <v>4409619</v>
      </c>
      <c r="U53" s="139" t="s">
        <v>250</v>
      </c>
    </row>
    <row r="54" spans="1:21" ht="14.25" customHeight="1" x14ac:dyDescent="0.2">
      <c r="A54" s="140"/>
      <c r="B54" s="141"/>
      <c r="C54" s="132" t="s">
        <v>109</v>
      </c>
      <c r="D54" s="132"/>
      <c r="E54" s="132"/>
      <c r="F54" s="132"/>
      <c r="G54" s="142">
        <v>409</v>
      </c>
      <c r="H54" s="143">
        <v>4</v>
      </c>
      <c r="I54" s="143">
        <v>9</v>
      </c>
      <c r="J54" s="144">
        <v>0</v>
      </c>
      <c r="K54" s="136">
        <v>0</v>
      </c>
      <c r="L54" s="145">
        <v>1400000</v>
      </c>
      <c r="M54" s="137">
        <v>0</v>
      </c>
      <c r="N54" s="137">
        <v>0</v>
      </c>
      <c r="O54" s="146">
        <v>0</v>
      </c>
      <c r="P54" s="138">
        <f>P55</f>
        <v>3528998.38</v>
      </c>
      <c r="Q54" s="138">
        <f>Q56</f>
        <v>1047000</v>
      </c>
      <c r="R54" s="138">
        <f>R56</f>
        <v>1047000</v>
      </c>
      <c r="S54" s="138">
        <f>S55</f>
        <v>3582423</v>
      </c>
      <c r="T54" s="138">
        <f>T55</f>
        <v>4409619</v>
      </c>
      <c r="U54" s="139" t="s">
        <v>250</v>
      </c>
    </row>
    <row r="55" spans="1:21" ht="45.75" customHeight="1" x14ac:dyDescent="0.2">
      <c r="A55" s="140"/>
      <c r="B55" s="141"/>
      <c r="C55" s="229" t="s">
        <v>251</v>
      </c>
      <c r="D55" s="148"/>
      <c r="E55" s="148"/>
      <c r="F55" s="149"/>
      <c r="G55" s="142"/>
      <c r="H55" s="143">
        <v>4</v>
      </c>
      <c r="I55" s="143">
        <v>9</v>
      </c>
      <c r="J55" s="144">
        <v>6200000000</v>
      </c>
      <c r="K55" s="136">
        <v>0</v>
      </c>
      <c r="L55" s="145"/>
      <c r="M55" s="137"/>
      <c r="N55" s="137"/>
      <c r="O55" s="146"/>
      <c r="P55" s="138">
        <f>P56+P59</f>
        <v>3528998.38</v>
      </c>
      <c r="Q55" s="138">
        <f t="shared" ref="Q55:R55" si="14">Q56+Q59</f>
        <v>1047000</v>
      </c>
      <c r="R55" s="138">
        <f t="shared" si="14"/>
        <v>1047000</v>
      </c>
      <c r="S55" s="138">
        <f>S56+S59+S61</f>
        <v>3582423</v>
      </c>
      <c r="T55" s="138">
        <f>T56+T59+T61</f>
        <v>4409619</v>
      </c>
      <c r="U55" s="139"/>
    </row>
    <row r="56" spans="1:21" ht="29.25" customHeight="1" x14ac:dyDescent="0.2">
      <c r="A56" s="140"/>
      <c r="B56" s="150"/>
      <c r="C56" s="151"/>
      <c r="D56" s="230" t="s">
        <v>277</v>
      </c>
      <c r="E56" s="231"/>
      <c r="F56" s="232"/>
      <c r="G56" s="133">
        <v>409</v>
      </c>
      <c r="H56" s="153">
        <v>4</v>
      </c>
      <c r="I56" s="153">
        <v>9</v>
      </c>
      <c r="J56" s="154">
        <v>6250000000</v>
      </c>
      <c r="K56" s="155">
        <v>0</v>
      </c>
      <c r="L56" s="137">
        <v>1400000</v>
      </c>
      <c r="M56" s="137">
        <v>0</v>
      </c>
      <c r="N56" s="137">
        <v>0</v>
      </c>
      <c r="O56" s="137">
        <v>0</v>
      </c>
      <c r="P56" s="156">
        <f>P57</f>
        <v>1533976.38</v>
      </c>
      <c r="Q56" s="156">
        <f t="shared" ref="Q56:T56" si="15">Q57</f>
        <v>1047000</v>
      </c>
      <c r="R56" s="156">
        <f t="shared" si="15"/>
        <v>1047000</v>
      </c>
      <c r="S56" s="156">
        <f t="shared" si="15"/>
        <v>1335000</v>
      </c>
      <c r="T56" s="156">
        <f t="shared" si="15"/>
        <v>1389000</v>
      </c>
      <c r="U56" s="139" t="s">
        <v>250</v>
      </c>
    </row>
    <row r="57" spans="1:21" ht="28.5" customHeight="1" x14ac:dyDescent="0.2">
      <c r="A57" s="140"/>
      <c r="B57" s="150"/>
      <c r="C57" s="157"/>
      <c r="D57" s="158"/>
      <c r="E57" s="152" t="s">
        <v>278</v>
      </c>
      <c r="F57" s="152"/>
      <c r="G57" s="133">
        <v>409</v>
      </c>
      <c r="H57" s="153">
        <v>4</v>
      </c>
      <c r="I57" s="153">
        <v>9</v>
      </c>
      <c r="J57" s="154">
        <v>6250095280</v>
      </c>
      <c r="K57" s="155">
        <v>0</v>
      </c>
      <c r="L57" s="137">
        <v>900000</v>
      </c>
      <c r="M57" s="137">
        <v>0</v>
      </c>
      <c r="N57" s="137">
        <v>0</v>
      </c>
      <c r="O57" s="137">
        <v>0</v>
      </c>
      <c r="P57" s="156">
        <f>P58</f>
        <v>1533976.38</v>
      </c>
      <c r="Q57" s="156">
        <f>Q58</f>
        <v>1047000</v>
      </c>
      <c r="R57" s="156">
        <f>R58</f>
        <v>1047000</v>
      </c>
      <c r="S57" s="156">
        <f>S58</f>
        <v>1335000</v>
      </c>
      <c r="T57" s="156">
        <f>T58</f>
        <v>1389000</v>
      </c>
      <c r="U57" s="139" t="s">
        <v>250</v>
      </c>
    </row>
    <row r="58" spans="1:21" ht="21.75" customHeight="1" x14ac:dyDescent="0.2">
      <c r="A58" s="140"/>
      <c r="B58" s="150"/>
      <c r="C58" s="157"/>
      <c r="D58" s="158"/>
      <c r="E58" s="158"/>
      <c r="F58" s="159" t="s">
        <v>257</v>
      </c>
      <c r="G58" s="133">
        <v>409</v>
      </c>
      <c r="H58" s="153">
        <v>4</v>
      </c>
      <c r="I58" s="153">
        <v>9</v>
      </c>
      <c r="J58" s="154">
        <v>6250095280</v>
      </c>
      <c r="K58" s="155" t="s">
        <v>258</v>
      </c>
      <c r="L58" s="137">
        <v>900000</v>
      </c>
      <c r="M58" s="137">
        <v>0</v>
      </c>
      <c r="N58" s="137">
        <v>0</v>
      </c>
      <c r="O58" s="137">
        <v>0</v>
      </c>
      <c r="P58" s="156">
        <v>1533976.38</v>
      </c>
      <c r="Q58" s="156">
        <v>1047000</v>
      </c>
      <c r="R58" s="156">
        <v>1047000</v>
      </c>
      <c r="S58" s="156">
        <v>1335000</v>
      </c>
      <c r="T58" s="156">
        <v>1389000</v>
      </c>
      <c r="U58" s="139" t="s">
        <v>250</v>
      </c>
    </row>
    <row r="59" spans="1:21" ht="35.25" customHeight="1" x14ac:dyDescent="0.2">
      <c r="A59" s="140"/>
      <c r="B59" s="150"/>
      <c r="C59" s="171"/>
      <c r="D59" s="172"/>
      <c r="E59" s="172"/>
      <c r="F59" s="233" t="s">
        <v>279</v>
      </c>
      <c r="G59" s="142"/>
      <c r="H59" s="160">
        <v>4</v>
      </c>
      <c r="I59" s="160">
        <v>9</v>
      </c>
      <c r="J59" s="234" t="s">
        <v>280</v>
      </c>
      <c r="K59" s="155">
        <v>0</v>
      </c>
      <c r="L59" s="145"/>
      <c r="M59" s="137"/>
      <c r="N59" s="137"/>
      <c r="O59" s="146"/>
      <c r="P59" s="156">
        <f>P60</f>
        <v>1995022</v>
      </c>
      <c r="Q59" s="156">
        <f t="shared" ref="Q59:T59" si="16">Q60</f>
        <v>0</v>
      </c>
      <c r="R59" s="156">
        <f t="shared" si="16"/>
        <v>0</v>
      </c>
      <c r="S59" s="156">
        <f t="shared" si="16"/>
        <v>1000000</v>
      </c>
      <c r="T59" s="156">
        <f t="shared" si="16"/>
        <v>1000000</v>
      </c>
      <c r="U59" s="139"/>
    </row>
    <row r="60" spans="1:21" ht="28.5" customHeight="1" x14ac:dyDescent="0.2">
      <c r="A60" s="140"/>
      <c r="B60" s="150"/>
      <c r="C60" s="171"/>
      <c r="D60" s="172"/>
      <c r="E60" s="172"/>
      <c r="F60" s="233" t="s">
        <v>257</v>
      </c>
      <c r="G60" s="142"/>
      <c r="H60" s="160">
        <v>4</v>
      </c>
      <c r="I60" s="160">
        <v>9</v>
      </c>
      <c r="J60" s="234" t="s">
        <v>280</v>
      </c>
      <c r="K60" s="155">
        <v>240</v>
      </c>
      <c r="L60" s="145"/>
      <c r="M60" s="137"/>
      <c r="N60" s="137"/>
      <c r="O60" s="146"/>
      <c r="P60" s="156">
        <v>1995022</v>
      </c>
      <c r="Q60" s="156"/>
      <c r="R60" s="156"/>
      <c r="S60" s="156">
        <v>1000000</v>
      </c>
      <c r="T60" s="156">
        <v>1000000</v>
      </c>
      <c r="U60" s="139"/>
    </row>
    <row r="61" spans="1:21" ht="28.5" customHeight="1" x14ac:dyDescent="0.2">
      <c r="A61" s="140"/>
      <c r="B61" s="150"/>
      <c r="C61" s="235" t="s">
        <v>71</v>
      </c>
      <c r="D61" s="236"/>
      <c r="E61" s="236"/>
      <c r="F61" s="237"/>
      <c r="G61" s="142"/>
      <c r="H61" s="160">
        <v>4</v>
      </c>
      <c r="I61" s="160">
        <v>12</v>
      </c>
      <c r="J61" s="144">
        <v>0</v>
      </c>
      <c r="K61" s="136">
        <v>0</v>
      </c>
      <c r="L61" s="145"/>
      <c r="M61" s="137"/>
      <c r="N61" s="137"/>
      <c r="O61" s="146"/>
      <c r="P61" s="156">
        <v>0</v>
      </c>
      <c r="Q61" s="156"/>
      <c r="R61" s="156"/>
      <c r="S61" s="156">
        <v>1247423</v>
      </c>
      <c r="T61" s="156">
        <v>2020619</v>
      </c>
      <c r="U61" s="139"/>
    </row>
    <row r="62" spans="1:21" ht="49.9" customHeight="1" x14ac:dyDescent="0.2">
      <c r="A62" s="140"/>
      <c r="B62" s="150"/>
      <c r="C62" s="229" t="s">
        <v>251</v>
      </c>
      <c r="D62" s="148"/>
      <c r="E62" s="148"/>
      <c r="F62" s="149"/>
      <c r="G62" s="142"/>
      <c r="H62" s="160">
        <v>4</v>
      </c>
      <c r="I62" s="160">
        <v>12</v>
      </c>
      <c r="J62" s="144">
        <v>6200000000</v>
      </c>
      <c r="K62" s="155">
        <v>0</v>
      </c>
      <c r="L62" s="145"/>
      <c r="M62" s="137"/>
      <c r="N62" s="137"/>
      <c r="O62" s="146"/>
      <c r="P62" s="156">
        <v>0</v>
      </c>
      <c r="Q62" s="156"/>
      <c r="R62" s="156"/>
      <c r="S62" s="156">
        <v>1247423</v>
      </c>
      <c r="T62" s="156">
        <v>2020619</v>
      </c>
      <c r="U62" s="139"/>
    </row>
    <row r="63" spans="1:21" ht="34.15" customHeight="1" x14ac:dyDescent="0.2">
      <c r="A63" s="140"/>
      <c r="B63" s="150"/>
      <c r="C63" s="171"/>
      <c r="D63" s="238" t="s">
        <v>281</v>
      </c>
      <c r="E63" s="239"/>
      <c r="F63" s="240"/>
      <c r="G63" s="142"/>
      <c r="H63" s="160">
        <v>4</v>
      </c>
      <c r="I63" s="160">
        <v>12</v>
      </c>
      <c r="J63" s="234" t="s">
        <v>282</v>
      </c>
      <c r="K63" s="155">
        <v>0</v>
      </c>
      <c r="L63" s="145"/>
      <c r="M63" s="137"/>
      <c r="N63" s="137"/>
      <c r="O63" s="146"/>
      <c r="P63" s="156">
        <v>0</v>
      </c>
      <c r="Q63" s="156"/>
      <c r="R63" s="156"/>
      <c r="S63" s="156">
        <v>1247423</v>
      </c>
      <c r="T63" s="156">
        <v>2020619</v>
      </c>
      <c r="U63" s="139"/>
    </row>
    <row r="64" spans="1:21" ht="28.5" customHeight="1" x14ac:dyDescent="0.25">
      <c r="A64" s="140"/>
      <c r="B64" s="150"/>
      <c r="C64" s="171"/>
      <c r="D64" s="241" t="s">
        <v>283</v>
      </c>
      <c r="E64" s="242"/>
      <c r="F64" s="242"/>
      <c r="G64" s="142"/>
      <c r="H64" s="160">
        <v>4</v>
      </c>
      <c r="I64" s="160">
        <v>12</v>
      </c>
      <c r="J64" s="234" t="s">
        <v>284</v>
      </c>
      <c r="K64" s="155">
        <v>0</v>
      </c>
      <c r="L64" s="145"/>
      <c r="M64" s="137"/>
      <c r="N64" s="137"/>
      <c r="O64" s="146"/>
      <c r="P64" s="156">
        <v>0</v>
      </c>
      <c r="Q64" s="156"/>
      <c r="R64" s="156"/>
      <c r="S64" s="156">
        <v>1247423</v>
      </c>
      <c r="T64" s="156">
        <v>2020619</v>
      </c>
      <c r="U64" s="139"/>
    </row>
    <row r="65" spans="1:21" ht="28.5" customHeight="1" x14ac:dyDescent="0.2">
      <c r="A65" s="140"/>
      <c r="B65" s="150"/>
      <c r="C65" s="171"/>
      <c r="D65" s="243"/>
      <c r="E65" s="243"/>
      <c r="F65" s="244" t="s">
        <v>285</v>
      </c>
      <c r="G65" s="142"/>
      <c r="H65" s="160">
        <v>4</v>
      </c>
      <c r="I65" s="160">
        <v>12</v>
      </c>
      <c r="J65" s="234" t="s">
        <v>284</v>
      </c>
      <c r="K65" s="155">
        <v>410</v>
      </c>
      <c r="L65" s="145"/>
      <c r="M65" s="137"/>
      <c r="N65" s="137"/>
      <c r="O65" s="146"/>
      <c r="P65" s="156">
        <v>0</v>
      </c>
      <c r="Q65" s="156"/>
      <c r="R65" s="156"/>
      <c r="S65" s="156">
        <v>1247423</v>
      </c>
      <c r="T65" s="156">
        <v>2020619</v>
      </c>
      <c r="U65" s="139"/>
    </row>
    <row r="66" spans="1:21" ht="14.25" customHeight="1" x14ac:dyDescent="0.2">
      <c r="A66" s="140"/>
      <c r="B66" s="198" t="s">
        <v>286</v>
      </c>
      <c r="C66" s="198"/>
      <c r="D66" s="198"/>
      <c r="E66" s="198"/>
      <c r="F66" s="198"/>
      <c r="G66" s="142">
        <v>500</v>
      </c>
      <c r="H66" s="143">
        <v>5</v>
      </c>
      <c r="I66" s="143">
        <v>0</v>
      </c>
      <c r="J66" s="144">
        <v>0</v>
      </c>
      <c r="K66" s="136">
        <v>0</v>
      </c>
      <c r="L66" s="145">
        <v>2945500</v>
      </c>
      <c r="M66" s="137">
        <v>0</v>
      </c>
      <c r="N66" s="137">
        <v>0</v>
      </c>
      <c r="O66" s="146">
        <v>0</v>
      </c>
      <c r="P66" s="138">
        <f>P67+P71</f>
        <v>2534924.9500000002</v>
      </c>
      <c r="Q66" s="138">
        <f t="shared" ref="Q66:S66" si="17">Q67+Q71</f>
        <v>2437400</v>
      </c>
      <c r="R66" s="138">
        <f t="shared" si="17"/>
        <v>2437400</v>
      </c>
      <c r="S66" s="138">
        <f t="shared" si="17"/>
        <v>717124</v>
      </c>
      <c r="T66" s="138">
        <f>T67+T71</f>
        <v>296928</v>
      </c>
      <c r="U66" s="139" t="s">
        <v>250</v>
      </c>
    </row>
    <row r="67" spans="1:21" ht="14.25" customHeight="1" x14ac:dyDescent="0.2">
      <c r="A67" s="140"/>
      <c r="B67" s="141"/>
      <c r="C67" s="132" t="s">
        <v>95</v>
      </c>
      <c r="D67" s="132"/>
      <c r="E67" s="132"/>
      <c r="F67" s="132"/>
      <c r="G67" s="142">
        <v>501</v>
      </c>
      <c r="H67" s="143">
        <v>5</v>
      </c>
      <c r="I67" s="143">
        <v>1</v>
      </c>
      <c r="J67" s="144">
        <v>0</v>
      </c>
      <c r="K67" s="136">
        <v>0</v>
      </c>
      <c r="L67" s="145">
        <v>14200</v>
      </c>
      <c r="M67" s="137">
        <v>0</v>
      </c>
      <c r="N67" s="137">
        <v>0</v>
      </c>
      <c r="O67" s="146">
        <v>0</v>
      </c>
      <c r="P67" s="138">
        <f>P68</f>
        <v>40000</v>
      </c>
      <c r="Q67" s="138">
        <f t="shared" ref="Q67:T69" si="18">Q68</f>
        <v>36000</v>
      </c>
      <c r="R67" s="138">
        <f t="shared" si="18"/>
        <v>36000</v>
      </c>
      <c r="S67" s="138">
        <f t="shared" si="18"/>
        <v>40000</v>
      </c>
      <c r="T67" s="138">
        <f t="shared" si="18"/>
        <v>40000</v>
      </c>
      <c r="U67" s="139" t="s">
        <v>250</v>
      </c>
    </row>
    <row r="68" spans="1:21" ht="21.75" customHeight="1" x14ac:dyDescent="0.2">
      <c r="A68" s="140"/>
      <c r="B68" s="150"/>
      <c r="C68" s="151"/>
      <c r="D68" s="152" t="s">
        <v>263</v>
      </c>
      <c r="E68" s="152"/>
      <c r="F68" s="152"/>
      <c r="G68" s="142">
        <v>501</v>
      </c>
      <c r="H68" s="160">
        <v>5</v>
      </c>
      <c r="I68" s="160">
        <v>1</v>
      </c>
      <c r="J68" s="189">
        <v>7700000000</v>
      </c>
      <c r="K68" s="155">
        <v>0</v>
      </c>
      <c r="L68" s="145">
        <v>14200</v>
      </c>
      <c r="M68" s="137">
        <v>0</v>
      </c>
      <c r="N68" s="137">
        <v>0</v>
      </c>
      <c r="O68" s="146">
        <v>0</v>
      </c>
      <c r="P68" s="156">
        <f>P69</f>
        <v>40000</v>
      </c>
      <c r="Q68" s="156">
        <f t="shared" si="18"/>
        <v>36000</v>
      </c>
      <c r="R68" s="156">
        <f t="shared" si="18"/>
        <v>36000</v>
      </c>
      <c r="S68" s="156">
        <f t="shared" si="18"/>
        <v>40000</v>
      </c>
      <c r="T68" s="156">
        <f t="shared" si="18"/>
        <v>40000</v>
      </c>
      <c r="U68" s="139" t="s">
        <v>250</v>
      </c>
    </row>
    <row r="69" spans="1:21" ht="39.75" customHeight="1" x14ac:dyDescent="0.2">
      <c r="A69" s="140"/>
      <c r="B69" s="150"/>
      <c r="C69" s="157"/>
      <c r="D69" s="161"/>
      <c r="E69" s="152" t="s">
        <v>287</v>
      </c>
      <c r="F69" s="152"/>
      <c r="G69" s="142">
        <v>501</v>
      </c>
      <c r="H69" s="160">
        <v>5</v>
      </c>
      <c r="I69" s="160">
        <v>1</v>
      </c>
      <c r="J69" s="189">
        <v>7700090140</v>
      </c>
      <c r="K69" s="155">
        <v>0</v>
      </c>
      <c r="L69" s="145">
        <v>14200</v>
      </c>
      <c r="M69" s="137">
        <v>0</v>
      </c>
      <c r="N69" s="137">
        <v>0</v>
      </c>
      <c r="O69" s="146">
        <v>0</v>
      </c>
      <c r="P69" s="156">
        <f>P70</f>
        <v>40000</v>
      </c>
      <c r="Q69" s="156">
        <f t="shared" si="18"/>
        <v>36000</v>
      </c>
      <c r="R69" s="156">
        <f t="shared" si="18"/>
        <v>36000</v>
      </c>
      <c r="S69" s="156">
        <f t="shared" si="18"/>
        <v>40000</v>
      </c>
      <c r="T69" s="156">
        <f t="shared" si="18"/>
        <v>40000</v>
      </c>
      <c r="U69" s="139" t="s">
        <v>250</v>
      </c>
    </row>
    <row r="70" spans="1:21" ht="21.75" customHeight="1" x14ac:dyDescent="0.2">
      <c r="A70" s="140"/>
      <c r="B70" s="150"/>
      <c r="C70" s="157"/>
      <c r="D70" s="158"/>
      <c r="E70" s="161"/>
      <c r="F70" s="159" t="s">
        <v>257</v>
      </c>
      <c r="G70" s="142">
        <v>501</v>
      </c>
      <c r="H70" s="160">
        <v>5</v>
      </c>
      <c r="I70" s="160">
        <v>1</v>
      </c>
      <c r="J70" s="189">
        <v>7700090140</v>
      </c>
      <c r="K70" s="155" t="s">
        <v>258</v>
      </c>
      <c r="L70" s="145">
        <v>14200</v>
      </c>
      <c r="M70" s="137">
        <v>0</v>
      </c>
      <c r="N70" s="137">
        <v>0</v>
      </c>
      <c r="O70" s="146">
        <v>0</v>
      </c>
      <c r="P70" s="156">
        <v>40000</v>
      </c>
      <c r="Q70" s="156">
        <v>36000</v>
      </c>
      <c r="R70" s="156">
        <v>36000</v>
      </c>
      <c r="S70" s="156">
        <v>40000</v>
      </c>
      <c r="T70" s="156">
        <v>40000</v>
      </c>
      <c r="U70" s="139" t="s">
        <v>250</v>
      </c>
    </row>
    <row r="71" spans="1:21" ht="14.25" customHeight="1" x14ac:dyDescent="0.2">
      <c r="A71" s="140"/>
      <c r="B71" s="141"/>
      <c r="C71" s="132" t="s">
        <v>59</v>
      </c>
      <c r="D71" s="132"/>
      <c r="E71" s="132"/>
      <c r="F71" s="132"/>
      <c r="G71" s="142">
        <v>503</v>
      </c>
      <c r="H71" s="143">
        <v>5</v>
      </c>
      <c r="I71" s="143">
        <v>3</v>
      </c>
      <c r="J71" s="144">
        <v>0</v>
      </c>
      <c r="K71" s="136">
        <v>0</v>
      </c>
      <c r="L71" s="145">
        <v>2861300</v>
      </c>
      <c r="M71" s="137">
        <v>0</v>
      </c>
      <c r="N71" s="137">
        <v>0</v>
      </c>
      <c r="O71" s="146">
        <v>0</v>
      </c>
      <c r="P71" s="138">
        <f>P72+P76</f>
        <v>2494924.9500000002</v>
      </c>
      <c r="Q71" s="138">
        <f>Q73</f>
        <v>2401400</v>
      </c>
      <c r="R71" s="138">
        <f>R73</f>
        <v>2401400</v>
      </c>
      <c r="S71" s="138">
        <f>S72</f>
        <v>677124</v>
      </c>
      <c r="T71" s="138">
        <f>T72</f>
        <v>256928</v>
      </c>
      <c r="U71" s="139" t="s">
        <v>250</v>
      </c>
    </row>
    <row r="72" spans="1:21" ht="51.75" customHeight="1" x14ac:dyDescent="0.2">
      <c r="A72" s="140"/>
      <c r="B72" s="141"/>
      <c r="C72" s="151"/>
      <c r="D72" s="229" t="s">
        <v>251</v>
      </c>
      <c r="E72" s="148"/>
      <c r="F72" s="149"/>
      <c r="G72" s="142"/>
      <c r="H72" s="143">
        <v>5</v>
      </c>
      <c r="I72" s="143">
        <v>3</v>
      </c>
      <c r="J72" s="144">
        <v>6200000000</v>
      </c>
      <c r="K72" s="136">
        <v>0</v>
      </c>
      <c r="L72" s="145"/>
      <c r="M72" s="137"/>
      <c r="N72" s="137"/>
      <c r="O72" s="146"/>
      <c r="P72" s="138">
        <f>P73</f>
        <v>1359824.95</v>
      </c>
      <c r="Q72" s="138">
        <f t="shared" ref="Q72:T74" si="19">Q73</f>
        <v>2401400</v>
      </c>
      <c r="R72" s="138">
        <f t="shared" si="19"/>
        <v>2401400</v>
      </c>
      <c r="S72" s="138">
        <f>S73</f>
        <v>677124</v>
      </c>
      <c r="T72" s="138">
        <f>T73</f>
        <v>256928</v>
      </c>
      <c r="U72" s="139"/>
    </row>
    <row r="73" spans="1:21" ht="27" customHeight="1" x14ac:dyDescent="0.2">
      <c r="A73" s="140"/>
      <c r="B73" s="150"/>
      <c r="C73" s="151"/>
      <c r="D73" s="152" t="s">
        <v>288</v>
      </c>
      <c r="E73" s="152"/>
      <c r="F73" s="152"/>
      <c r="G73" s="133">
        <v>503</v>
      </c>
      <c r="H73" s="153">
        <v>5</v>
      </c>
      <c r="I73" s="153">
        <v>3</v>
      </c>
      <c r="J73" s="154">
        <v>6260000000</v>
      </c>
      <c r="K73" s="155">
        <v>0</v>
      </c>
      <c r="L73" s="137">
        <v>2861300</v>
      </c>
      <c r="M73" s="137">
        <v>0</v>
      </c>
      <c r="N73" s="137">
        <v>0</v>
      </c>
      <c r="O73" s="137">
        <v>0</v>
      </c>
      <c r="P73" s="156">
        <f>P74</f>
        <v>1359824.95</v>
      </c>
      <c r="Q73" s="156">
        <f t="shared" si="19"/>
        <v>2401400</v>
      </c>
      <c r="R73" s="156">
        <f t="shared" si="19"/>
        <v>2401400</v>
      </c>
      <c r="S73" s="156">
        <f t="shared" si="19"/>
        <v>677124</v>
      </c>
      <c r="T73" s="156">
        <f t="shared" si="19"/>
        <v>256928</v>
      </c>
      <c r="U73" s="139" t="s">
        <v>250</v>
      </c>
    </row>
    <row r="74" spans="1:21" ht="30" customHeight="1" x14ac:dyDescent="0.2">
      <c r="A74" s="140"/>
      <c r="B74" s="150"/>
      <c r="C74" s="157"/>
      <c r="D74" s="158"/>
      <c r="E74" s="152" t="s">
        <v>289</v>
      </c>
      <c r="F74" s="152"/>
      <c r="G74" s="133">
        <v>503</v>
      </c>
      <c r="H74" s="153">
        <v>5</v>
      </c>
      <c r="I74" s="153">
        <v>3</v>
      </c>
      <c r="J74" s="154">
        <v>6260095310</v>
      </c>
      <c r="K74" s="155">
        <v>0</v>
      </c>
      <c r="L74" s="137">
        <v>2861300</v>
      </c>
      <c r="M74" s="137">
        <v>0</v>
      </c>
      <c r="N74" s="137">
        <v>0</v>
      </c>
      <c r="O74" s="137">
        <v>0</v>
      </c>
      <c r="P74" s="156">
        <f>P75</f>
        <v>1359824.95</v>
      </c>
      <c r="Q74" s="156">
        <f t="shared" si="19"/>
        <v>2401400</v>
      </c>
      <c r="R74" s="156">
        <f t="shared" si="19"/>
        <v>2401400</v>
      </c>
      <c r="S74" s="156">
        <f t="shared" si="19"/>
        <v>677124</v>
      </c>
      <c r="T74" s="156">
        <f t="shared" si="19"/>
        <v>256928</v>
      </c>
      <c r="U74" s="139" t="s">
        <v>250</v>
      </c>
    </row>
    <row r="75" spans="1:21" ht="21.75" customHeight="1" x14ac:dyDescent="0.2">
      <c r="A75" s="140"/>
      <c r="B75" s="150"/>
      <c r="C75" s="157"/>
      <c r="D75" s="158"/>
      <c r="E75" s="161"/>
      <c r="F75" s="159" t="s">
        <v>257</v>
      </c>
      <c r="G75" s="142">
        <v>503</v>
      </c>
      <c r="H75" s="160">
        <v>5</v>
      </c>
      <c r="I75" s="160">
        <v>3</v>
      </c>
      <c r="J75" s="245">
        <v>6260095310</v>
      </c>
      <c r="K75" s="155" t="s">
        <v>258</v>
      </c>
      <c r="L75" s="145">
        <v>2861300</v>
      </c>
      <c r="M75" s="137">
        <v>0</v>
      </c>
      <c r="N75" s="137">
        <v>0</v>
      </c>
      <c r="O75" s="146">
        <v>0</v>
      </c>
      <c r="P75" s="156">
        <v>1359824.95</v>
      </c>
      <c r="Q75" s="156">
        <v>2401400</v>
      </c>
      <c r="R75" s="156">
        <v>2401400</v>
      </c>
      <c r="S75" s="156">
        <v>677124</v>
      </c>
      <c r="T75" s="156">
        <v>256928</v>
      </c>
      <c r="U75" s="139" t="s">
        <v>250</v>
      </c>
    </row>
    <row r="76" spans="1:21" ht="25.9" customHeight="1" x14ac:dyDescent="0.2">
      <c r="A76" s="140"/>
      <c r="B76" s="150"/>
      <c r="C76" s="171"/>
      <c r="D76" s="172"/>
      <c r="E76" s="173"/>
      <c r="F76" s="233" t="s">
        <v>290</v>
      </c>
      <c r="G76" s="142"/>
      <c r="H76" s="160">
        <v>5</v>
      </c>
      <c r="I76" s="160">
        <v>3</v>
      </c>
      <c r="J76" s="234" t="s">
        <v>291</v>
      </c>
      <c r="K76" s="155">
        <v>0</v>
      </c>
      <c r="L76" s="145"/>
      <c r="M76" s="137"/>
      <c r="N76" s="137"/>
      <c r="O76" s="146"/>
      <c r="P76" s="156">
        <f>P77</f>
        <v>1135100</v>
      </c>
      <c r="Q76" s="156">
        <f t="shared" ref="Q76:T76" si="20">Q77</f>
        <v>0</v>
      </c>
      <c r="R76" s="156">
        <f t="shared" si="20"/>
        <v>0</v>
      </c>
      <c r="S76" s="156">
        <f t="shared" si="20"/>
        <v>0</v>
      </c>
      <c r="T76" s="156">
        <f t="shared" si="20"/>
        <v>0</v>
      </c>
      <c r="U76" s="139"/>
    </row>
    <row r="77" spans="1:21" ht="27" customHeight="1" x14ac:dyDescent="0.2">
      <c r="A77" s="140"/>
      <c r="B77" s="150"/>
      <c r="C77" s="171"/>
      <c r="D77" s="172"/>
      <c r="E77" s="173"/>
      <c r="F77" s="233" t="s">
        <v>257</v>
      </c>
      <c r="G77" s="142"/>
      <c r="H77" s="160">
        <v>5</v>
      </c>
      <c r="I77" s="160">
        <v>3</v>
      </c>
      <c r="J77" s="234" t="s">
        <v>291</v>
      </c>
      <c r="K77" s="155">
        <v>240</v>
      </c>
      <c r="L77" s="145"/>
      <c r="M77" s="137"/>
      <c r="N77" s="137"/>
      <c r="O77" s="146"/>
      <c r="P77" s="156">
        <v>1135100</v>
      </c>
      <c r="Q77" s="156"/>
      <c r="R77" s="156"/>
      <c r="S77" s="156">
        <v>0</v>
      </c>
      <c r="T77" s="156">
        <v>0</v>
      </c>
      <c r="U77" s="139"/>
    </row>
    <row r="78" spans="1:21" ht="14.25" customHeight="1" x14ac:dyDescent="0.2">
      <c r="A78" s="140"/>
      <c r="B78" s="246" t="s">
        <v>292</v>
      </c>
      <c r="C78" s="246"/>
      <c r="D78" s="246"/>
      <c r="E78" s="246"/>
      <c r="F78" s="246"/>
      <c r="G78" s="200">
        <v>800</v>
      </c>
      <c r="H78" s="201">
        <v>8</v>
      </c>
      <c r="I78" s="201">
        <v>0</v>
      </c>
      <c r="J78" s="202">
        <v>0</v>
      </c>
      <c r="K78" s="203">
        <v>0</v>
      </c>
      <c r="L78" s="204">
        <v>3431800</v>
      </c>
      <c r="M78" s="205">
        <v>0</v>
      </c>
      <c r="N78" s="205">
        <v>0</v>
      </c>
      <c r="O78" s="206">
        <v>0</v>
      </c>
      <c r="P78" s="207">
        <f>P79</f>
        <v>5737720</v>
      </c>
      <c r="Q78" s="207">
        <f t="shared" ref="Q78:T78" si="21">Q79</f>
        <v>5154000</v>
      </c>
      <c r="R78" s="207">
        <f t="shared" si="21"/>
        <v>5154000</v>
      </c>
      <c r="S78" s="207">
        <f t="shared" si="21"/>
        <v>8318900</v>
      </c>
      <c r="T78" s="207">
        <f t="shared" si="21"/>
        <v>5240500</v>
      </c>
      <c r="U78" s="139" t="s">
        <v>250</v>
      </c>
    </row>
    <row r="79" spans="1:21" ht="14.25" customHeight="1" x14ac:dyDescent="0.2">
      <c r="A79" s="140"/>
      <c r="B79" s="141"/>
      <c r="C79" s="132" t="s">
        <v>62</v>
      </c>
      <c r="D79" s="132"/>
      <c r="E79" s="132"/>
      <c r="F79" s="132"/>
      <c r="G79" s="142">
        <v>801</v>
      </c>
      <c r="H79" s="143">
        <v>8</v>
      </c>
      <c r="I79" s="143">
        <v>1</v>
      </c>
      <c r="J79" s="144">
        <v>0</v>
      </c>
      <c r="K79" s="136">
        <v>0</v>
      </c>
      <c r="L79" s="145">
        <v>3431800</v>
      </c>
      <c r="M79" s="137">
        <v>0</v>
      </c>
      <c r="N79" s="137">
        <v>0</v>
      </c>
      <c r="O79" s="146">
        <v>0</v>
      </c>
      <c r="P79" s="138">
        <f>P81</f>
        <v>5737720</v>
      </c>
      <c r="Q79" s="138">
        <f>Q81</f>
        <v>5154000</v>
      </c>
      <c r="R79" s="138">
        <f>R81</f>
        <v>5154000</v>
      </c>
      <c r="S79" s="138">
        <f>S81</f>
        <v>8318900</v>
      </c>
      <c r="T79" s="138">
        <f>T81</f>
        <v>5240500</v>
      </c>
      <c r="U79" s="139" t="s">
        <v>250</v>
      </c>
    </row>
    <row r="80" spans="1:21" ht="56.25" customHeight="1" x14ac:dyDescent="0.2">
      <c r="A80" s="140"/>
      <c r="B80" s="141"/>
      <c r="C80" s="151"/>
      <c r="D80" s="157"/>
      <c r="E80" s="157"/>
      <c r="F80" s="227" t="s">
        <v>251</v>
      </c>
      <c r="G80" s="227"/>
      <c r="H80" s="143">
        <v>8</v>
      </c>
      <c r="I80" s="143">
        <v>1</v>
      </c>
      <c r="J80" s="144">
        <v>6200000000</v>
      </c>
      <c r="K80" s="136">
        <v>0</v>
      </c>
      <c r="L80" s="145"/>
      <c r="M80" s="137"/>
      <c r="N80" s="137"/>
      <c r="O80" s="146"/>
      <c r="P80" s="138">
        <f>P81</f>
        <v>5737720</v>
      </c>
      <c r="Q80" s="138">
        <f t="shared" ref="Q80:T80" si="22">Q81</f>
        <v>5154000</v>
      </c>
      <c r="R80" s="138">
        <f t="shared" si="22"/>
        <v>5154000</v>
      </c>
      <c r="S80" s="138">
        <f t="shared" si="22"/>
        <v>8318900</v>
      </c>
      <c r="T80" s="138">
        <f t="shared" si="22"/>
        <v>5240500</v>
      </c>
      <c r="U80" s="139"/>
    </row>
    <row r="81" spans="1:21" ht="29.25" customHeight="1" x14ac:dyDescent="0.2">
      <c r="A81" s="140"/>
      <c r="B81" s="150"/>
      <c r="C81" s="151"/>
      <c r="D81" s="152" t="s">
        <v>293</v>
      </c>
      <c r="E81" s="152"/>
      <c r="F81" s="152"/>
      <c r="G81" s="133">
        <v>801</v>
      </c>
      <c r="H81" s="153">
        <v>8</v>
      </c>
      <c r="I81" s="153">
        <v>1</v>
      </c>
      <c r="J81" s="154">
        <v>6270000000</v>
      </c>
      <c r="K81" s="155">
        <v>0</v>
      </c>
      <c r="L81" s="137">
        <v>606000</v>
      </c>
      <c r="M81" s="137">
        <v>0</v>
      </c>
      <c r="N81" s="137">
        <v>0</v>
      </c>
      <c r="O81" s="137">
        <v>0</v>
      </c>
      <c r="P81" s="156">
        <f>P82+P85</f>
        <v>5737720</v>
      </c>
      <c r="Q81" s="156">
        <f>Q82+Q85</f>
        <v>5154000</v>
      </c>
      <c r="R81" s="156">
        <f>R82+R85</f>
        <v>5154000</v>
      </c>
      <c r="S81" s="156">
        <f>S82+S85+S86</f>
        <v>8318900</v>
      </c>
      <c r="T81" s="156">
        <f>T82+T85</f>
        <v>5240500</v>
      </c>
      <c r="U81" s="139" t="s">
        <v>250</v>
      </c>
    </row>
    <row r="82" spans="1:21" ht="42.75" customHeight="1" x14ac:dyDescent="0.2">
      <c r="A82" s="140"/>
      <c r="B82" s="150"/>
      <c r="C82" s="157"/>
      <c r="D82" s="158"/>
      <c r="E82" s="152" t="s">
        <v>294</v>
      </c>
      <c r="F82" s="152"/>
      <c r="G82" s="133">
        <v>801</v>
      </c>
      <c r="H82" s="153">
        <v>8</v>
      </c>
      <c r="I82" s="153">
        <v>1</v>
      </c>
      <c r="J82" s="154">
        <v>6270095220</v>
      </c>
      <c r="K82" s="155">
        <v>0</v>
      </c>
      <c r="L82" s="137">
        <v>606000</v>
      </c>
      <c r="M82" s="137">
        <v>0</v>
      </c>
      <c r="N82" s="137">
        <v>0</v>
      </c>
      <c r="O82" s="137">
        <v>0</v>
      </c>
      <c r="P82" s="156">
        <f>P83</f>
        <v>996620</v>
      </c>
      <c r="Q82" s="156">
        <f t="shared" ref="Q82:T82" si="23">Q83</f>
        <v>900000</v>
      </c>
      <c r="R82" s="156">
        <f t="shared" si="23"/>
        <v>900000</v>
      </c>
      <c r="S82" s="156">
        <f t="shared" si="23"/>
        <v>337300</v>
      </c>
      <c r="T82" s="156">
        <f t="shared" si="23"/>
        <v>499400</v>
      </c>
      <c r="U82" s="139" t="s">
        <v>250</v>
      </c>
    </row>
    <row r="83" spans="1:21" ht="29.25" customHeight="1" x14ac:dyDescent="0.2">
      <c r="A83" s="140"/>
      <c r="B83" s="247"/>
      <c r="C83" s="248"/>
      <c r="D83" s="158"/>
      <c r="E83" s="158"/>
      <c r="F83" s="158" t="s">
        <v>257</v>
      </c>
      <c r="G83" s="133"/>
      <c r="H83" s="153">
        <v>8</v>
      </c>
      <c r="I83" s="153">
        <v>1</v>
      </c>
      <c r="J83" s="154">
        <v>6270095220</v>
      </c>
      <c r="K83" s="155" t="s">
        <v>258</v>
      </c>
      <c r="L83" s="137">
        <v>606000</v>
      </c>
      <c r="M83" s="137">
        <v>0</v>
      </c>
      <c r="N83" s="137">
        <v>0</v>
      </c>
      <c r="O83" s="137">
        <v>0</v>
      </c>
      <c r="P83" s="156">
        <v>996620</v>
      </c>
      <c r="Q83" s="156">
        <v>900000</v>
      </c>
      <c r="R83" s="156">
        <v>900000</v>
      </c>
      <c r="S83" s="156">
        <v>337300</v>
      </c>
      <c r="T83" s="156">
        <v>499400</v>
      </c>
      <c r="U83" s="139"/>
    </row>
    <row r="84" spans="1:21" ht="41.45" customHeight="1" x14ac:dyDescent="0.2">
      <c r="A84" s="131"/>
      <c r="B84" s="157"/>
      <c r="C84" s="248"/>
      <c r="D84" s="158"/>
      <c r="E84" s="158"/>
      <c r="F84" s="158" t="s">
        <v>295</v>
      </c>
      <c r="G84" s="133"/>
      <c r="H84" s="153">
        <v>8</v>
      </c>
      <c r="I84" s="153">
        <v>1</v>
      </c>
      <c r="J84" s="154">
        <v>6270075080</v>
      </c>
      <c r="K84" s="155">
        <v>0</v>
      </c>
      <c r="L84" s="137"/>
      <c r="M84" s="137"/>
      <c r="N84" s="137"/>
      <c r="O84" s="137"/>
      <c r="P84" s="249">
        <f>P85</f>
        <v>4741100</v>
      </c>
      <c r="Q84" s="249">
        <f t="shared" ref="Q84:T84" si="24">Q85</f>
        <v>4254000</v>
      </c>
      <c r="R84" s="249">
        <f t="shared" si="24"/>
        <v>4254000</v>
      </c>
      <c r="S84" s="249">
        <f t="shared" si="24"/>
        <v>4741100</v>
      </c>
      <c r="T84" s="249">
        <f t="shared" si="24"/>
        <v>4741100</v>
      </c>
      <c r="U84" s="139"/>
    </row>
    <row r="85" spans="1:21" ht="17.45" customHeight="1" x14ac:dyDescent="0.2">
      <c r="A85" s="131"/>
      <c r="B85" s="157"/>
      <c r="C85" s="157"/>
      <c r="D85" s="158"/>
      <c r="E85" s="158"/>
      <c r="F85" s="228" t="s">
        <v>42</v>
      </c>
      <c r="G85" s="133">
        <v>801</v>
      </c>
      <c r="H85" s="153">
        <v>8</v>
      </c>
      <c r="I85" s="153">
        <v>1</v>
      </c>
      <c r="J85" s="154">
        <v>6270075080</v>
      </c>
      <c r="K85" s="250">
        <v>540</v>
      </c>
      <c r="L85" s="250"/>
      <c r="M85" s="250"/>
      <c r="N85" s="250"/>
      <c r="O85" s="250"/>
      <c r="P85" s="249">
        <v>4741100</v>
      </c>
      <c r="Q85" s="249">
        <v>4254000</v>
      </c>
      <c r="R85" s="249">
        <v>4254000</v>
      </c>
      <c r="S85" s="249">
        <v>4741100</v>
      </c>
      <c r="T85" s="249">
        <v>4741100</v>
      </c>
      <c r="U85" s="139" t="s">
        <v>250</v>
      </c>
    </row>
    <row r="86" spans="1:21" ht="17.45" customHeight="1" x14ac:dyDescent="0.2">
      <c r="A86" s="131"/>
      <c r="B86" s="157"/>
      <c r="C86" s="157"/>
      <c r="D86" s="158"/>
      <c r="E86" s="158"/>
      <c r="F86" s="228" t="s">
        <v>296</v>
      </c>
      <c r="G86" s="133"/>
      <c r="H86" s="153">
        <v>8</v>
      </c>
      <c r="I86" s="153">
        <v>1</v>
      </c>
      <c r="J86" s="245" t="s">
        <v>297</v>
      </c>
      <c r="K86" s="251">
        <v>0</v>
      </c>
      <c r="L86" s="250"/>
      <c r="M86" s="250"/>
      <c r="N86" s="250"/>
      <c r="O86" s="250"/>
      <c r="P86" s="249">
        <v>0</v>
      </c>
      <c r="Q86" s="249"/>
      <c r="R86" s="249"/>
      <c r="S86" s="249">
        <f>S87</f>
        <v>3240500</v>
      </c>
      <c r="T86" s="249">
        <v>0</v>
      </c>
      <c r="U86" s="139"/>
    </row>
    <row r="87" spans="1:21" ht="25.15" customHeight="1" x14ac:dyDescent="0.2">
      <c r="A87" s="131"/>
      <c r="B87" s="157"/>
      <c r="C87" s="157"/>
      <c r="D87" s="158"/>
      <c r="E87" s="158"/>
      <c r="F87" s="158" t="s">
        <v>257</v>
      </c>
      <c r="G87" s="133"/>
      <c r="H87" s="153">
        <v>8</v>
      </c>
      <c r="I87" s="153">
        <v>1</v>
      </c>
      <c r="J87" s="245" t="s">
        <v>297</v>
      </c>
      <c r="K87" s="250">
        <v>240</v>
      </c>
      <c r="L87" s="250"/>
      <c r="M87" s="250"/>
      <c r="N87" s="250"/>
      <c r="O87" s="250"/>
      <c r="P87" s="249">
        <v>0</v>
      </c>
      <c r="Q87" s="249"/>
      <c r="R87" s="249"/>
      <c r="S87" s="249">
        <v>3240500</v>
      </c>
      <c r="T87" s="249">
        <v>0</v>
      </c>
      <c r="U87" s="139"/>
    </row>
    <row r="88" spans="1:21" ht="17.25" customHeight="1" x14ac:dyDescent="0.2">
      <c r="A88" s="131"/>
      <c r="B88" s="235" t="s">
        <v>298</v>
      </c>
      <c r="C88" s="236"/>
      <c r="D88" s="236"/>
      <c r="E88" s="236"/>
      <c r="F88" s="237"/>
      <c r="G88" s="222"/>
      <c r="H88" s="134">
        <v>11</v>
      </c>
      <c r="I88" s="134">
        <v>0</v>
      </c>
      <c r="J88" s="252">
        <v>0</v>
      </c>
      <c r="K88" s="253">
        <v>0</v>
      </c>
      <c r="L88" s="254"/>
      <c r="M88" s="254"/>
      <c r="N88" s="254"/>
      <c r="O88" s="254"/>
      <c r="P88" s="255">
        <f>P89</f>
        <v>30000</v>
      </c>
      <c r="Q88" s="255">
        <f t="shared" ref="Q88:T88" si="25">Q89</f>
        <v>60000</v>
      </c>
      <c r="R88" s="255">
        <f t="shared" si="25"/>
        <v>60000</v>
      </c>
      <c r="S88" s="255">
        <f t="shared" si="25"/>
        <v>30000</v>
      </c>
      <c r="T88" s="255">
        <f t="shared" si="25"/>
        <v>30000</v>
      </c>
      <c r="U88" s="139"/>
    </row>
    <row r="89" spans="1:21" ht="18" customHeight="1" x14ac:dyDescent="0.2">
      <c r="A89" s="131"/>
      <c r="B89" s="157"/>
      <c r="C89" s="229" t="s">
        <v>299</v>
      </c>
      <c r="D89" s="148"/>
      <c r="E89" s="148"/>
      <c r="F89" s="149"/>
      <c r="G89" s="133"/>
      <c r="H89" s="153">
        <v>11</v>
      </c>
      <c r="I89" s="153">
        <v>1</v>
      </c>
      <c r="J89" s="256">
        <v>0</v>
      </c>
      <c r="K89" s="251">
        <v>0</v>
      </c>
      <c r="L89" s="257"/>
      <c r="M89" s="257"/>
      <c r="N89" s="257"/>
      <c r="O89" s="257"/>
      <c r="P89" s="249">
        <f>P91</f>
        <v>30000</v>
      </c>
      <c r="Q89" s="249">
        <f>Q91</f>
        <v>60000</v>
      </c>
      <c r="R89" s="249">
        <f>R91</f>
        <v>60000</v>
      </c>
      <c r="S89" s="249">
        <f>S91</f>
        <v>30000</v>
      </c>
      <c r="T89" s="249">
        <f>T91</f>
        <v>30000</v>
      </c>
      <c r="U89" s="139"/>
    </row>
    <row r="90" spans="1:21" ht="50.25" customHeight="1" x14ac:dyDescent="0.2">
      <c r="A90" s="131"/>
      <c r="B90" s="157"/>
      <c r="C90" s="258"/>
      <c r="D90" s="259"/>
      <c r="E90" s="259"/>
      <c r="F90" s="227" t="s">
        <v>251</v>
      </c>
      <c r="G90" s="133"/>
      <c r="H90" s="153">
        <v>11</v>
      </c>
      <c r="I90" s="153">
        <v>1</v>
      </c>
      <c r="J90" s="144">
        <v>6200000000</v>
      </c>
      <c r="K90" s="251">
        <v>0</v>
      </c>
      <c r="L90" s="257"/>
      <c r="M90" s="257"/>
      <c r="N90" s="257"/>
      <c r="O90" s="257"/>
      <c r="P90" s="249">
        <f>P91</f>
        <v>30000</v>
      </c>
      <c r="Q90" s="249">
        <f t="shared" ref="Q90:T90" si="26">Q91</f>
        <v>60000</v>
      </c>
      <c r="R90" s="249">
        <f t="shared" si="26"/>
        <v>60000</v>
      </c>
      <c r="S90" s="249">
        <f t="shared" si="26"/>
        <v>30000</v>
      </c>
      <c r="T90" s="249">
        <f t="shared" si="26"/>
        <v>30000</v>
      </c>
      <c r="U90" s="139"/>
    </row>
    <row r="91" spans="1:21" ht="36.75" customHeight="1" x14ac:dyDescent="0.2">
      <c r="A91" s="131"/>
      <c r="B91" s="157"/>
      <c r="C91" s="157"/>
      <c r="D91" s="158"/>
      <c r="E91" s="158"/>
      <c r="F91" s="228" t="s">
        <v>300</v>
      </c>
      <c r="G91" s="133"/>
      <c r="H91" s="153">
        <v>11</v>
      </c>
      <c r="I91" s="153">
        <v>1</v>
      </c>
      <c r="J91" s="154">
        <v>6280000000</v>
      </c>
      <c r="K91" s="251">
        <v>0</v>
      </c>
      <c r="L91" s="250"/>
      <c r="M91" s="250"/>
      <c r="N91" s="250"/>
      <c r="O91" s="250"/>
      <c r="P91" s="249">
        <f>P93</f>
        <v>30000</v>
      </c>
      <c r="Q91" s="249">
        <f>Q93</f>
        <v>60000</v>
      </c>
      <c r="R91" s="249">
        <f>R93</f>
        <v>60000</v>
      </c>
      <c r="S91" s="249">
        <f>S93</f>
        <v>30000</v>
      </c>
      <c r="T91" s="249">
        <f>T93</f>
        <v>30000</v>
      </c>
      <c r="U91" s="139"/>
    </row>
    <row r="92" spans="1:21" ht="41.25" customHeight="1" x14ac:dyDescent="0.2">
      <c r="A92" s="131"/>
      <c r="B92" s="157"/>
      <c r="C92" s="157"/>
      <c r="D92" s="158"/>
      <c r="E92" s="158"/>
      <c r="F92" s="228" t="s">
        <v>301</v>
      </c>
      <c r="G92" s="133"/>
      <c r="H92" s="153">
        <v>11</v>
      </c>
      <c r="I92" s="153">
        <v>1</v>
      </c>
      <c r="J92" s="154">
        <v>6280095240</v>
      </c>
      <c r="K92" s="251">
        <v>0</v>
      </c>
      <c r="L92" s="250"/>
      <c r="M92" s="250"/>
      <c r="N92" s="250"/>
      <c r="O92" s="250"/>
      <c r="P92" s="249">
        <f>P93</f>
        <v>30000</v>
      </c>
      <c r="Q92" s="249"/>
      <c r="R92" s="249"/>
      <c r="S92" s="249">
        <f>S93</f>
        <v>30000</v>
      </c>
      <c r="T92" s="249">
        <f>T93</f>
        <v>30000</v>
      </c>
      <c r="U92" s="139"/>
    </row>
    <row r="93" spans="1:21" ht="32.25" customHeight="1" x14ac:dyDescent="0.2">
      <c r="A93" s="131"/>
      <c r="B93" s="157"/>
      <c r="C93" s="157"/>
      <c r="D93" s="158"/>
      <c r="E93" s="158"/>
      <c r="F93" s="159" t="s">
        <v>257</v>
      </c>
      <c r="G93" s="133"/>
      <c r="H93" s="153">
        <v>11</v>
      </c>
      <c r="I93" s="153">
        <v>1</v>
      </c>
      <c r="J93" s="154">
        <v>6280095240</v>
      </c>
      <c r="K93" s="251">
        <v>240</v>
      </c>
      <c r="L93" s="250"/>
      <c r="M93" s="250"/>
      <c r="N93" s="250"/>
      <c r="O93" s="250"/>
      <c r="P93" s="249">
        <v>30000</v>
      </c>
      <c r="Q93" s="249">
        <v>60000</v>
      </c>
      <c r="R93" s="249">
        <v>60000</v>
      </c>
      <c r="S93" s="249">
        <v>30000</v>
      </c>
      <c r="T93" s="249">
        <v>30000</v>
      </c>
      <c r="U93" s="139"/>
    </row>
    <row r="94" spans="1:21" ht="15" customHeight="1" x14ac:dyDescent="0.2">
      <c r="A94" s="108"/>
      <c r="B94" s="125" t="s">
        <v>302</v>
      </c>
      <c r="C94" s="125"/>
      <c r="D94" s="125"/>
      <c r="E94" s="125"/>
      <c r="F94" s="125"/>
      <c r="G94" s="260">
        <v>0</v>
      </c>
      <c r="H94" s="260"/>
      <c r="I94" s="260"/>
      <c r="J94" s="261"/>
      <c r="K94" s="262"/>
      <c r="L94" s="263">
        <v>10851700</v>
      </c>
      <c r="M94" s="263">
        <v>0</v>
      </c>
      <c r="N94" s="263">
        <v>0</v>
      </c>
      <c r="O94" s="263">
        <v>0</v>
      </c>
      <c r="P94" s="138">
        <f>P7+P30+P37+P53+P66+P78+P88</f>
        <v>17198603.329999998</v>
      </c>
      <c r="Q94" s="138" t="e">
        <f>Q7+Q30+Q37+Q53+Q66+Q78+Q88</f>
        <v>#REF!</v>
      </c>
      <c r="R94" s="138" t="e">
        <f>R7+R30+R37+R53+R66+R78+R88</f>
        <v>#REF!</v>
      </c>
      <c r="S94" s="138">
        <f>S7+S30+S37+S53+S66+S78+S88</f>
        <v>17834000</v>
      </c>
      <c r="T94" s="138">
        <f>T7+T30+T37+T53+T66+T78+T88</f>
        <v>15168900</v>
      </c>
      <c r="U94" s="264" t="s">
        <v>250</v>
      </c>
    </row>
    <row r="95" spans="1:21" ht="11.25" customHeight="1" x14ac:dyDescent="0.2">
      <c r="A95" s="108"/>
      <c r="B95" s="265"/>
      <c r="C95" s="265"/>
      <c r="D95" s="265"/>
      <c r="E95" s="265"/>
      <c r="F95" s="265"/>
      <c r="G95" s="119"/>
      <c r="H95" s="119"/>
      <c r="I95" s="119"/>
      <c r="J95" s="266"/>
      <c r="K95" s="266"/>
      <c r="L95" s="267"/>
      <c r="M95" s="267"/>
      <c r="N95" s="267"/>
      <c r="O95" s="267"/>
      <c r="P95" s="268"/>
      <c r="Q95" s="267"/>
      <c r="R95" s="267"/>
      <c r="S95" s="267"/>
      <c r="T95" s="267"/>
      <c r="U95" s="119"/>
    </row>
    <row r="96" spans="1:21" ht="12.75" customHeight="1" x14ac:dyDescent="0.2">
      <c r="A96" s="108"/>
      <c r="B96" s="108"/>
      <c r="C96" s="108"/>
      <c r="D96" s="108"/>
      <c r="E96" s="108"/>
      <c r="F96" s="108"/>
      <c r="G96" s="109"/>
      <c r="H96" s="109"/>
      <c r="I96" s="109"/>
      <c r="J96" s="269"/>
      <c r="K96" s="270"/>
      <c r="L96" s="109"/>
      <c r="M96" s="109"/>
      <c r="N96" s="109"/>
      <c r="O96" s="109"/>
      <c r="P96" s="271"/>
      <c r="Q96" s="109"/>
      <c r="R96" s="109"/>
      <c r="S96" s="109"/>
      <c r="T96" s="109"/>
      <c r="U96" s="109"/>
    </row>
    <row r="97" spans="1:21" ht="12.75" customHeight="1" x14ac:dyDescent="0.2">
      <c r="A97" s="108"/>
      <c r="B97" s="108"/>
      <c r="C97" s="108"/>
      <c r="D97" s="108"/>
      <c r="E97" s="108"/>
      <c r="F97" s="108"/>
      <c r="G97" s="109"/>
      <c r="H97" s="109"/>
      <c r="I97" s="272"/>
      <c r="J97" s="273"/>
      <c r="K97" s="274"/>
      <c r="L97" s="275"/>
      <c r="M97" s="275"/>
      <c r="N97" s="109"/>
      <c r="O97" s="109"/>
      <c r="P97" s="271"/>
      <c r="Q97" s="109"/>
      <c r="R97" s="109"/>
      <c r="S97" s="109"/>
      <c r="T97" s="109"/>
      <c r="U97" s="109"/>
    </row>
    <row r="98" spans="1:21" ht="12.75" customHeight="1" x14ac:dyDescent="0.2">
      <c r="A98" s="108"/>
      <c r="B98" s="108"/>
      <c r="C98" s="108"/>
      <c r="D98" s="108"/>
      <c r="E98" s="108"/>
      <c r="F98" s="108"/>
      <c r="G98" s="109"/>
      <c r="H98" s="109"/>
      <c r="I98" s="272"/>
      <c r="J98" s="273"/>
      <c r="K98" s="270"/>
      <c r="L98" s="276"/>
      <c r="M98" s="276"/>
      <c r="N98" s="276"/>
      <c r="O98" s="109"/>
      <c r="P98" s="271"/>
      <c r="Q98" s="109"/>
      <c r="R98" s="109"/>
      <c r="S98" s="109"/>
      <c r="T98" s="109"/>
      <c r="U98" s="109"/>
    </row>
    <row r="99" spans="1:21" ht="12.75" customHeight="1" x14ac:dyDescent="0.2">
      <c r="A99" s="108"/>
      <c r="B99" s="108"/>
      <c r="C99" s="108"/>
      <c r="D99" s="108"/>
      <c r="E99" s="108"/>
      <c r="F99" s="108"/>
      <c r="G99" s="109"/>
      <c r="H99" s="109"/>
      <c r="I99" s="272"/>
      <c r="J99" s="273"/>
      <c r="K99" s="270"/>
      <c r="L99" s="109"/>
      <c r="M99" s="109"/>
      <c r="N99" s="109"/>
      <c r="O99" s="109"/>
      <c r="P99" s="271"/>
      <c r="Q99" s="109"/>
      <c r="R99" s="109"/>
      <c r="S99" s="109"/>
      <c r="T99" s="109"/>
      <c r="U99" s="109"/>
    </row>
    <row r="100" spans="1:21" ht="12.75" customHeight="1" x14ac:dyDescent="0.2">
      <c r="A100" s="108"/>
      <c r="B100" s="108"/>
      <c r="C100" s="108"/>
      <c r="D100" s="108"/>
      <c r="E100" s="108"/>
      <c r="F100" s="108"/>
      <c r="G100" s="109"/>
      <c r="H100" s="109"/>
      <c r="I100" s="272"/>
      <c r="J100" s="273"/>
      <c r="K100" s="270"/>
      <c r="L100" s="276"/>
      <c r="M100" s="276"/>
      <c r="N100" s="276"/>
      <c r="O100" s="109"/>
      <c r="P100" s="271"/>
      <c r="Q100" s="109"/>
      <c r="R100" s="109"/>
      <c r="S100" s="109"/>
      <c r="T100" s="109"/>
      <c r="U100" s="109"/>
    </row>
    <row r="101" spans="1:21" ht="12.75" customHeight="1" x14ac:dyDescent="0.2">
      <c r="A101" s="108"/>
      <c r="B101" s="108"/>
      <c r="C101" s="108"/>
      <c r="D101" s="108"/>
      <c r="E101" s="108"/>
      <c r="F101" s="108"/>
      <c r="G101" s="109"/>
      <c r="H101" s="109"/>
      <c r="I101" s="109"/>
      <c r="J101" s="269"/>
      <c r="K101" s="270"/>
      <c r="L101" s="109"/>
      <c r="M101" s="109"/>
      <c r="N101" s="109"/>
      <c r="O101" s="109"/>
      <c r="P101" s="271"/>
      <c r="Q101" s="109"/>
      <c r="R101" s="109"/>
      <c r="S101" s="109"/>
      <c r="T101" s="109"/>
      <c r="U101" s="109"/>
    </row>
    <row r="102" spans="1:21" ht="12.75" customHeight="1" x14ac:dyDescent="0.2">
      <c r="A102" s="108"/>
      <c r="B102" s="108"/>
      <c r="C102" s="108"/>
      <c r="D102" s="108"/>
      <c r="E102" s="108"/>
      <c r="F102" s="108"/>
      <c r="G102" s="109"/>
      <c r="H102" s="109"/>
      <c r="I102" s="109"/>
      <c r="J102" s="269"/>
      <c r="K102" s="270"/>
      <c r="L102" s="109"/>
      <c r="M102" s="272"/>
      <c r="N102" s="109"/>
      <c r="O102" s="109"/>
      <c r="P102" s="271"/>
      <c r="Q102" s="109"/>
      <c r="R102" s="109"/>
      <c r="S102" s="109"/>
      <c r="T102" s="109"/>
      <c r="U102" s="109"/>
    </row>
    <row r="103" spans="1:21" ht="12.75" customHeight="1" x14ac:dyDescent="0.2">
      <c r="A103" s="108"/>
      <c r="B103" s="108"/>
      <c r="C103" s="108"/>
      <c r="D103" s="108"/>
      <c r="E103" s="108"/>
      <c r="F103" s="108"/>
      <c r="G103" s="109"/>
      <c r="H103" s="109"/>
      <c r="I103" s="109"/>
      <c r="J103" s="269"/>
      <c r="K103" s="270"/>
      <c r="L103" s="109"/>
      <c r="M103" s="109"/>
      <c r="N103" s="277"/>
      <c r="O103" s="109"/>
      <c r="P103" s="271"/>
      <c r="Q103" s="109"/>
      <c r="R103" s="109"/>
      <c r="S103" s="109"/>
      <c r="T103" s="109"/>
      <c r="U103" s="109"/>
    </row>
  </sheetData>
  <mergeCells count="57">
    <mergeCell ref="B88:F88"/>
    <mergeCell ref="C89:F89"/>
    <mergeCell ref="B94:F94"/>
    <mergeCell ref="D73:F73"/>
    <mergeCell ref="E74:F74"/>
    <mergeCell ref="B78:F78"/>
    <mergeCell ref="C79:F79"/>
    <mergeCell ref="D81:F81"/>
    <mergeCell ref="E82:F82"/>
    <mergeCell ref="B66:F66"/>
    <mergeCell ref="C67:F67"/>
    <mergeCell ref="D68:F68"/>
    <mergeCell ref="E69:F69"/>
    <mergeCell ref="C71:F71"/>
    <mergeCell ref="D72:F72"/>
    <mergeCell ref="D56:F56"/>
    <mergeCell ref="E57:F57"/>
    <mergeCell ref="C61:F61"/>
    <mergeCell ref="C62:F62"/>
    <mergeCell ref="D63:F63"/>
    <mergeCell ref="D64:F64"/>
    <mergeCell ref="D45:F45"/>
    <mergeCell ref="E46:F46"/>
    <mergeCell ref="C48:F48"/>
    <mergeCell ref="B53:F53"/>
    <mergeCell ref="C54:F54"/>
    <mergeCell ref="C55:F55"/>
    <mergeCell ref="E34:F34"/>
    <mergeCell ref="B37:F37"/>
    <mergeCell ref="C38:F38"/>
    <mergeCell ref="D40:F40"/>
    <mergeCell ref="E41:F41"/>
    <mergeCell ref="C43:F43"/>
    <mergeCell ref="E27:F27"/>
    <mergeCell ref="D28:G28"/>
    <mergeCell ref="D29:G29"/>
    <mergeCell ref="B30:F30"/>
    <mergeCell ref="C31:F31"/>
    <mergeCell ref="D33:F33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2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82"/>
      <c r="B1" s="282"/>
      <c r="C1" s="282"/>
      <c r="D1" s="282"/>
      <c r="E1" s="282"/>
      <c r="F1" s="282"/>
      <c r="G1" s="282"/>
      <c r="H1" s="282"/>
      <c r="I1" s="283"/>
      <c r="J1" s="284"/>
      <c r="K1" s="284"/>
      <c r="L1" s="284"/>
      <c r="M1" s="285" t="s">
        <v>303</v>
      </c>
      <c r="N1" s="286"/>
      <c r="O1" s="287"/>
      <c r="P1" s="287"/>
    </row>
    <row r="2" spans="1:17" ht="17.25" customHeight="1" x14ac:dyDescent="0.3">
      <c r="A2" s="283"/>
      <c r="B2" s="283"/>
      <c r="C2" s="283"/>
      <c r="D2" s="283"/>
      <c r="E2" s="283"/>
      <c r="F2" s="283"/>
      <c r="G2" s="283"/>
      <c r="H2" s="283"/>
      <c r="I2" s="283"/>
      <c r="J2" s="288"/>
      <c r="K2" s="288"/>
      <c r="L2" s="288"/>
      <c r="M2" s="285" t="s">
        <v>236</v>
      </c>
      <c r="N2" s="286"/>
      <c r="O2" s="287"/>
      <c r="P2" s="287"/>
    </row>
    <row r="3" spans="1:17" ht="18.75" x14ac:dyDescent="0.3">
      <c r="A3" s="283"/>
      <c r="B3" s="283"/>
      <c r="C3" s="283"/>
      <c r="D3" s="283"/>
      <c r="E3" s="283"/>
      <c r="F3" s="283"/>
      <c r="G3" s="283"/>
      <c r="H3" s="283"/>
      <c r="I3" s="283"/>
      <c r="J3" s="288"/>
      <c r="K3" s="288"/>
      <c r="L3" s="288"/>
      <c r="M3" s="289" t="s">
        <v>304</v>
      </c>
      <c r="N3" s="289"/>
      <c r="O3" s="290"/>
      <c r="P3" s="290"/>
      <c r="Q3" s="102"/>
    </row>
    <row r="4" spans="1:17" ht="18.75" customHeight="1" x14ac:dyDescent="0.2">
      <c r="A4" s="291" t="s">
        <v>305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 ht="19.149999999999999" customHeight="1" x14ac:dyDescent="0.2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ht="18.75" x14ac:dyDescent="0.2">
      <c r="A6" s="283" t="s">
        <v>250</v>
      </c>
      <c r="B6" s="283"/>
      <c r="C6" s="283"/>
      <c r="D6" s="283"/>
      <c r="E6" s="283"/>
      <c r="F6" s="283"/>
      <c r="G6" s="283"/>
      <c r="H6" s="283"/>
      <c r="I6" s="283"/>
      <c r="J6" s="292"/>
      <c r="K6" s="292"/>
      <c r="L6" s="292"/>
      <c r="M6" s="293"/>
      <c r="N6" s="293"/>
      <c r="O6" s="294"/>
      <c r="P6" s="294"/>
    </row>
    <row r="7" spans="1:17" ht="15.75" thickBot="1" x14ac:dyDescent="0.3">
      <c r="A7" s="295"/>
      <c r="B7" s="295"/>
      <c r="C7" s="295"/>
      <c r="D7" s="295"/>
      <c r="E7" s="295"/>
      <c r="F7" s="295"/>
      <c r="G7" s="295"/>
      <c r="H7" s="295"/>
      <c r="I7" s="295"/>
      <c r="J7" s="296"/>
      <c r="K7" s="296"/>
      <c r="L7" s="296"/>
      <c r="M7" s="297"/>
      <c r="N7" s="297"/>
      <c r="O7" s="298"/>
      <c r="P7" s="298"/>
      <c r="Q7" s="299"/>
    </row>
    <row r="8" spans="1:17" ht="29.25" customHeight="1" x14ac:dyDescent="0.2">
      <c r="A8" s="300" t="s">
        <v>239</v>
      </c>
      <c r="B8" s="301"/>
      <c r="C8" s="301"/>
      <c r="D8" s="301"/>
      <c r="E8" s="301"/>
      <c r="F8" s="301"/>
      <c r="G8" s="301"/>
      <c r="H8" s="301"/>
      <c r="I8" s="301"/>
      <c r="J8" s="302" t="s">
        <v>306</v>
      </c>
      <c r="K8" s="302" t="s">
        <v>241</v>
      </c>
      <c r="L8" s="302" t="s">
        <v>242</v>
      </c>
      <c r="M8" s="303" t="s">
        <v>243</v>
      </c>
      <c r="N8" s="303" t="s">
        <v>244</v>
      </c>
      <c r="O8" s="304">
        <v>2020</v>
      </c>
      <c r="P8" s="304">
        <v>2021</v>
      </c>
      <c r="Q8" s="305">
        <v>2022</v>
      </c>
    </row>
    <row r="9" spans="1:17" ht="19.149999999999999" customHeight="1" thickBot="1" x14ac:dyDescent="0.3">
      <c r="A9" s="306" t="s">
        <v>307</v>
      </c>
      <c r="B9" s="307"/>
      <c r="C9" s="307"/>
      <c r="D9" s="307"/>
      <c r="E9" s="307"/>
      <c r="F9" s="307"/>
      <c r="G9" s="307"/>
      <c r="H9" s="307"/>
      <c r="I9" s="308"/>
      <c r="J9" s="309">
        <v>232</v>
      </c>
      <c r="K9" s="310">
        <v>0</v>
      </c>
      <c r="L9" s="310">
        <v>0</v>
      </c>
      <c r="M9" s="311">
        <v>0</v>
      </c>
      <c r="N9" s="312">
        <v>0</v>
      </c>
      <c r="O9" s="313">
        <f>O10+O40+O50+O69+O85+O100+O112</f>
        <v>17198603.329999998</v>
      </c>
      <c r="P9" s="313">
        <f>P10+P40+P50+P69+P85+P100+P112</f>
        <v>17834000</v>
      </c>
      <c r="Q9" s="313">
        <f>Q10+Q40+Q50+Q69+Q85+Q100+Q112</f>
        <v>15168900</v>
      </c>
    </row>
    <row r="10" spans="1:17" ht="18.75" customHeight="1" x14ac:dyDescent="0.2">
      <c r="A10" s="314" t="s">
        <v>249</v>
      </c>
      <c r="B10" s="315"/>
      <c r="C10" s="315"/>
      <c r="D10" s="315"/>
      <c r="E10" s="315"/>
      <c r="F10" s="315"/>
      <c r="G10" s="315"/>
      <c r="H10" s="315"/>
      <c r="I10" s="315"/>
      <c r="J10" s="316">
        <v>232</v>
      </c>
      <c r="K10" s="317">
        <v>1</v>
      </c>
      <c r="L10" s="317">
        <v>0</v>
      </c>
      <c r="M10" s="318">
        <v>0</v>
      </c>
      <c r="N10" s="319">
        <v>0</v>
      </c>
      <c r="O10" s="320">
        <f>O11+O18+O31+O36</f>
        <v>5026497</v>
      </c>
      <c r="P10" s="320">
        <f t="shared" ref="P10:Q10" si="0">P11+P18+P31</f>
        <v>4843953</v>
      </c>
      <c r="Q10" s="320">
        <f t="shared" si="0"/>
        <v>4843953</v>
      </c>
    </row>
    <row r="11" spans="1:17" ht="60.75" customHeight="1" x14ac:dyDescent="0.2">
      <c r="A11" s="321"/>
      <c r="B11" s="322"/>
      <c r="C11" s="323" t="s">
        <v>232</v>
      </c>
      <c r="D11" s="323"/>
      <c r="E11" s="323"/>
      <c r="F11" s="323"/>
      <c r="G11" s="323"/>
      <c r="H11" s="323"/>
      <c r="I11" s="323"/>
      <c r="J11" s="316">
        <v>232</v>
      </c>
      <c r="K11" s="317">
        <v>1</v>
      </c>
      <c r="L11" s="317">
        <v>2</v>
      </c>
      <c r="M11" s="318">
        <v>0</v>
      </c>
      <c r="N11" s="319">
        <v>0</v>
      </c>
      <c r="O11" s="320">
        <f>O15</f>
        <v>1210000</v>
      </c>
      <c r="P11" s="320">
        <f t="shared" ref="P11:Q11" si="1">P15</f>
        <v>1210000</v>
      </c>
      <c r="Q11" s="324">
        <f t="shared" si="1"/>
        <v>1210000</v>
      </c>
    </row>
    <row r="12" spans="1:17" ht="109.5" customHeight="1" x14ac:dyDescent="0.25">
      <c r="A12" s="321"/>
      <c r="B12" s="322"/>
      <c r="C12" s="325"/>
      <c r="D12" s="326" t="s">
        <v>251</v>
      </c>
      <c r="E12" s="327"/>
      <c r="F12" s="327"/>
      <c r="G12" s="327"/>
      <c r="H12" s="327"/>
      <c r="I12" s="328"/>
      <c r="J12" s="316">
        <v>232</v>
      </c>
      <c r="K12" s="317">
        <v>1</v>
      </c>
      <c r="L12" s="317">
        <v>2</v>
      </c>
      <c r="M12" s="329">
        <v>6200000000</v>
      </c>
      <c r="N12" s="319">
        <v>0</v>
      </c>
      <c r="O12" s="320">
        <f>O13</f>
        <v>1210000</v>
      </c>
      <c r="P12" s="320">
        <f t="shared" ref="P12:Q14" si="2">P13</f>
        <v>1210000</v>
      </c>
      <c r="Q12" s="320">
        <f t="shared" si="2"/>
        <v>1210000</v>
      </c>
    </row>
    <row r="13" spans="1:17" ht="60" customHeight="1" x14ac:dyDescent="0.25">
      <c r="A13" s="321"/>
      <c r="B13" s="322"/>
      <c r="C13" s="325"/>
      <c r="D13" s="330" t="s">
        <v>252</v>
      </c>
      <c r="E13" s="331"/>
      <c r="F13" s="331"/>
      <c r="G13" s="331"/>
      <c r="H13" s="331"/>
      <c r="I13" s="332"/>
      <c r="J13" s="333">
        <v>232</v>
      </c>
      <c r="K13" s="334">
        <v>1</v>
      </c>
      <c r="L13" s="334">
        <v>2</v>
      </c>
      <c r="M13" s="335">
        <v>6210000000</v>
      </c>
      <c r="N13" s="336">
        <v>0</v>
      </c>
      <c r="O13" s="337">
        <f>O14</f>
        <v>1210000</v>
      </c>
      <c r="P13" s="337">
        <f t="shared" si="2"/>
        <v>1210000</v>
      </c>
      <c r="Q13" s="337">
        <f t="shared" si="2"/>
        <v>1210000</v>
      </c>
    </row>
    <row r="14" spans="1:17" ht="15" x14ac:dyDescent="0.25">
      <c r="A14" s="321"/>
      <c r="B14" s="322"/>
      <c r="C14" s="325"/>
      <c r="D14" s="338"/>
      <c r="E14" s="339" t="s">
        <v>253</v>
      </c>
      <c r="F14" s="339"/>
      <c r="G14" s="339"/>
      <c r="H14" s="339"/>
      <c r="I14" s="339"/>
      <c r="J14" s="333">
        <v>232</v>
      </c>
      <c r="K14" s="334">
        <v>1</v>
      </c>
      <c r="L14" s="334">
        <v>2</v>
      </c>
      <c r="M14" s="335">
        <v>6210010010</v>
      </c>
      <c r="N14" s="336">
        <v>0</v>
      </c>
      <c r="O14" s="337">
        <f>O15</f>
        <v>1210000</v>
      </c>
      <c r="P14" s="337">
        <f t="shared" si="2"/>
        <v>1210000</v>
      </c>
      <c r="Q14" s="337">
        <f t="shared" si="2"/>
        <v>1210000</v>
      </c>
    </row>
    <row r="15" spans="1:17" ht="33" customHeight="1" x14ac:dyDescent="0.25">
      <c r="A15" s="321"/>
      <c r="B15" s="322"/>
      <c r="C15" s="325"/>
      <c r="D15" s="338"/>
      <c r="E15" s="338"/>
      <c r="F15" s="339" t="s">
        <v>254</v>
      </c>
      <c r="G15" s="339"/>
      <c r="H15" s="339"/>
      <c r="I15" s="339"/>
      <c r="J15" s="333">
        <v>232</v>
      </c>
      <c r="K15" s="334">
        <v>1</v>
      </c>
      <c r="L15" s="334">
        <v>2</v>
      </c>
      <c r="M15" s="335">
        <v>6210010010</v>
      </c>
      <c r="N15" s="336" t="s">
        <v>255</v>
      </c>
      <c r="O15" s="337">
        <f>O16+O17</f>
        <v>1210000</v>
      </c>
      <c r="P15" s="337">
        <f t="shared" ref="P15:Q15" si="3">P16+P17</f>
        <v>1210000</v>
      </c>
      <c r="Q15" s="337">
        <f t="shared" si="3"/>
        <v>1210000</v>
      </c>
    </row>
    <row r="16" spans="1:17" ht="32.25" customHeight="1" x14ac:dyDescent="0.25">
      <c r="A16" s="321"/>
      <c r="B16" s="322"/>
      <c r="C16" s="325"/>
      <c r="D16" s="338"/>
      <c r="E16" s="338"/>
      <c r="F16" s="340" t="s">
        <v>308</v>
      </c>
      <c r="G16" s="340"/>
      <c r="H16" s="340"/>
      <c r="I16" s="340"/>
      <c r="J16" s="333">
        <v>232</v>
      </c>
      <c r="K16" s="334">
        <v>1</v>
      </c>
      <c r="L16" s="334">
        <v>2</v>
      </c>
      <c r="M16" s="335">
        <v>6210010010</v>
      </c>
      <c r="N16" s="336">
        <v>121</v>
      </c>
      <c r="O16" s="337">
        <v>938000</v>
      </c>
      <c r="P16" s="337">
        <v>938000</v>
      </c>
      <c r="Q16" s="337">
        <v>938000</v>
      </c>
    </row>
    <row r="17" spans="1:17" ht="60" customHeight="1" x14ac:dyDescent="0.25">
      <c r="A17" s="321"/>
      <c r="B17" s="322"/>
      <c r="C17" s="325"/>
      <c r="D17" s="338"/>
      <c r="E17" s="338"/>
      <c r="F17" s="341" t="s">
        <v>309</v>
      </c>
      <c r="G17" s="341"/>
      <c r="H17" s="341"/>
      <c r="I17" s="341"/>
      <c r="J17" s="333">
        <v>232</v>
      </c>
      <c r="K17" s="334">
        <v>1</v>
      </c>
      <c r="L17" s="334">
        <v>2</v>
      </c>
      <c r="M17" s="335">
        <v>6210010010</v>
      </c>
      <c r="N17" s="336">
        <v>129</v>
      </c>
      <c r="O17" s="337">
        <v>272000</v>
      </c>
      <c r="P17" s="337">
        <v>272000</v>
      </c>
      <c r="Q17" s="337">
        <v>272000</v>
      </c>
    </row>
    <row r="18" spans="1:17" ht="90" customHeight="1" x14ac:dyDescent="0.2">
      <c r="A18" s="321"/>
      <c r="B18" s="322"/>
      <c r="C18" s="323" t="s">
        <v>233</v>
      </c>
      <c r="D18" s="323"/>
      <c r="E18" s="323"/>
      <c r="F18" s="323"/>
      <c r="G18" s="323"/>
      <c r="H18" s="323"/>
      <c r="I18" s="323"/>
      <c r="J18" s="316">
        <v>232</v>
      </c>
      <c r="K18" s="317">
        <v>1</v>
      </c>
      <c r="L18" s="317">
        <v>4</v>
      </c>
      <c r="M18" s="318">
        <v>0</v>
      </c>
      <c r="N18" s="319">
        <v>0</v>
      </c>
      <c r="O18" s="320">
        <f>O22+O25+O27+O28</f>
        <v>3581680</v>
      </c>
      <c r="P18" s="320">
        <f>P22+P25+P27+P28</f>
        <v>3576680</v>
      </c>
      <c r="Q18" s="324">
        <f>Q22+Q25+Q27+Q28</f>
        <v>3576680</v>
      </c>
    </row>
    <row r="19" spans="1:17" ht="90" customHeight="1" x14ac:dyDescent="0.25">
      <c r="A19" s="321"/>
      <c r="B19" s="322"/>
      <c r="C19" s="325"/>
      <c r="D19" s="342" t="s">
        <v>251</v>
      </c>
      <c r="E19" s="342"/>
      <c r="F19" s="342"/>
      <c r="G19" s="342"/>
      <c r="H19" s="342"/>
      <c r="I19" s="342"/>
      <c r="J19" s="316">
        <v>232</v>
      </c>
      <c r="K19" s="317">
        <v>1</v>
      </c>
      <c r="L19" s="317">
        <v>4</v>
      </c>
      <c r="M19" s="329">
        <v>6200000000</v>
      </c>
      <c r="N19" s="319">
        <v>0</v>
      </c>
      <c r="O19" s="320">
        <f>O20</f>
        <v>3581680</v>
      </c>
      <c r="P19" s="320">
        <f>P20</f>
        <v>3576680</v>
      </c>
      <c r="Q19" s="324">
        <f>Q20</f>
        <v>3576680</v>
      </c>
    </row>
    <row r="20" spans="1:17" ht="42" customHeight="1" x14ac:dyDescent="0.25">
      <c r="A20" s="321"/>
      <c r="B20" s="322"/>
      <c r="C20" s="325"/>
      <c r="D20" s="343" t="s">
        <v>252</v>
      </c>
      <c r="E20" s="344"/>
      <c r="F20" s="344"/>
      <c r="G20" s="344"/>
      <c r="H20" s="344"/>
      <c r="I20" s="345"/>
      <c r="J20" s="333">
        <v>232</v>
      </c>
      <c r="K20" s="334">
        <v>1</v>
      </c>
      <c r="L20" s="334">
        <v>4</v>
      </c>
      <c r="M20" s="335">
        <v>6210000000</v>
      </c>
      <c r="N20" s="336">
        <v>0</v>
      </c>
      <c r="O20" s="337">
        <f>O22+O25+O27+O28</f>
        <v>3581680</v>
      </c>
      <c r="P20" s="337">
        <f>P22+P25+P27+P28</f>
        <v>3576680</v>
      </c>
      <c r="Q20" s="346">
        <f>Q22+Q25+Q27+Q28</f>
        <v>3576680</v>
      </c>
    </row>
    <row r="21" spans="1:17" ht="30.75" customHeight="1" x14ac:dyDescent="0.25">
      <c r="A21" s="321"/>
      <c r="B21" s="322"/>
      <c r="C21" s="325"/>
      <c r="D21" s="347"/>
      <c r="E21" s="348" t="s">
        <v>256</v>
      </c>
      <c r="F21" s="348"/>
      <c r="G21" s="348"/>
      <c r="H21" s="348"/>
      <c r="I21" s="348"/>
      <c r="J21" s="333">
        <v>232</v>
      </c>
      <c r="K21" s="334">
        <v>1</v>
      </c>
      <c r="L21" s="334">
        <v>4</v>
      </c>
      <c r="M21" s="349">
        <v>6210010020</v>
      </c>
      <c r="N21" s="336">
        <v>0</v>
      </c>
      <c r="O21" s="337">
        <f>O22+O25+O27+O28</f>
        <v>3581680</v>
      </c>
      <c r="P21" s="337">
        <f>P22+P25+P27+P28</f>
        <v>3576680</v>
      </c>
      <c r="Q21" s="346">
        <f>Q22+Q25+Q27+Q28</f>
        <v>3576680</v>
      </c>
    </row>
    <row r="22" spans="1:17" ht="44.25" customHeight="1" x14ac:dyDescent="0.25">
      <c r="A22" s="321"/>
      <c r="B22" s="322"/>
      <c r="C22" s="325"/>
      <c r="D22" s="347"/>
      <c r="E22" s="347"/>
      <c r="F22" s="348" t="s">
        <v>254</v>
      </c>
      <c r="G22" s="348"/>
      <c r="H22" s="348"/>
      <c r="I22" s="348"/>
      <c r="J22" s="333">
        <v>232</v>
      </c>
      <c r="K22" s="334">
        <v>1</v>
      </c>
      <c r="L22" s="334">
        <v>4</v>
      </c>
      <c r="M22" s="335">
        <v>6210010020</v>
      </c>
      <c r="N22" s="336" t="s">
        <v>255</v>
      </c>
      <c r="O22" s="337">
        <f>O23+O24</f>
        <v>2962800</v>
      </c>
      <c r="P22" s="337">
        <f t="shared" ref="P22:Q22" si="4">P23+P24</f>
        <v>2962800</v>
      </c>
      <c r="Q22" s="337">
        <f t="shared" si="4"/>
        <v>2962800</v>
      </c>
    </row>
    <row r="23" spans="1:17" ht="43.5" customHeight="1" x14ac:dyDescent="0.25">
      <c r="A23" s="321"/>
      <c r="B23" s="322"/>
      <c r="C23" s="325"/>
      <c r="D23" s="347"/>
      <c r="E23" s="347"/>
      <c r="F23" s="350" t="s">
        <v>308</v>
      </c>
      <c r="G23" s="350"/>
      <c r="H23" s="350"/>
      <c r="I23" s="350"/>
      <c r="J23" s="333">
        <v>232</v>
      </c>
      <c r="K23" s="334">
        <v>1</v>
      </c>
      <c r="L23" s="334">
        <v>4</v>
      </c>
      <c r="M23" s="335">
        <v>6210010020</v>
      </c>
      <c r="N23" s="336">
        <v>121</v>
      </c>
      <c r="O23" s="337">
        <v>2298800</v>
      </c>
      <c r="P23" s="337">
        <v>2298800</v>
      </c>
      <c r="Q23" s="337">
        <v>2298800</v>
      </c>
    </row>
    <row r="24" spans="1:17" ht="69" customHeight="1" x14ac:dyDescent="0.25">
      <c r="A24" s="321"/>
      <c r="B24" s="322"/>
      <c r="C24" s="325"/>
      <c r="D24" s="347"/>
      <c r="E24" s="347"/>
      <c r="F24" s="350" t="s">
        <v>309</v>
      </c>
      <c r="G24" s="350"/>
      <c r="H24" s="350"/>
      <c r="I24" s="350"/>
      <c r="J24" s="333">
        <v>232</v>
      </c>
      <c r="K24" s="334">
        <v>1</v>
      </c>
      <c r="L24" s="334">
        <v>4</v>
      </c>
      <c r="M24" s="335">
        <v>6210010020</v>
      </c>
      <c r="N24" s="336">
        <v>129</v>
      </c>
      <c r="O24" s="337">
        <v>664000</v>
      </c>
      <c r="P24" s="337">
        <v>664000</v>
      </c>
      <c r="Q24" s="337">
        <v>664000</v>
      </c>
    </row>
    <row r="25" spans="1:17" ht="35.25" customHeight="1" x14ac:dyDescent="0.25">
      <c r="A25" s="321"/>
      <c r="B25" s="322"/>
      <c r="C25" s="325"/>
      <c r="D25" s="347"/>
      <c r="E25" s="347"/>
      <c r="F25" s="348" t="s">
        <v>257</v>
      </c>
      <c r="G25" s="348"/>
      <c r="H25" s="348"/>
      <c r="I25" s="348"/>
      <c r="J25" s="333">
        <v>232</v>
      </c>
      <c r="K25" s="334">
        <v>1</v>
      </c>
      <c r="L25" s="334">
        <v>4</v>
      </c>
      <c r="M25" s="335">
        <v>6210010020</v>
      </c>
      <c r="N25" s="336" t="s">
        <v>258</v>
      </c>
      <c r="O25" s="337">
        <f>O26</f>
        <v>497975</v>
      </c>
      <c r="P25" s="337">
        <f t="shared" ref="P25:Q25" si="5">P26</f>
        <v>497975</v>
      </c>
      <c r="Q25" s="337">
        <f t="shared" si="5"/>
        <v>497975</v>
      </c>
    </row>
    <row r="26" spans="1:17" ht="29.25" customHeight="1" x14ac:dyDescent="0.25">
      <c r="A26" s="321"/>
      <c r="B26" s="322"/>
      <c r="C26" s="325"/>
      <c r="D26" s="347"/>
      <c r="E26" s="347"/>
      <c r="F26" s="350" t="s">
        <v>310</v>
      </c>
      <c r="G26" s="350"/>
      <c r="H26" s="350"/>
      <c r="I26" s="350"/>
      <c r="J26" s="333">
        <v>232</v>
      </c>
      <c r="K26" s="334">
        <v>1</v>
      </c>
      <c r="L26" s="334">
        <v>4</v>
      </c>
      <c r="M26" s="335">
        <v>6210010020</v>
      </c>
      <c r="N26" s="336">
        <v>244</v>
      </c>
      <c r="O26" s="337">
        <v>497975</v>
      </c>
      <c r="P26" s="337">
        <v>497975</v>
      </c>
      <c r="Q26" s="337">
        <v>497975</v>
      </c>
    </row>
    <row r="27" spans="1:17" ht="16.5" customHeight="1" x14ac:dyDescent="0.25">
      <c r="A27" s="321"/>
      <c r="B27" s="322"/>
      <c r="C27" s="325"/>
      <c r="D27" s="347"/>
      <c r="E27" s="347"/>
      <c r="F27" s="348" t="s">
        <v>42</v>
      </c>
      <c r="G27" s="348"/>
      <c r="H27" s="348"/>
      <c r="I27" s="348"/>
      <c r="J27" s="333">
        <v>232</v>
      </c>
      <c r="K27" s="334">
        <v>1</v>
      </c>
      <c r="L27" s="334">
        <v>4</v>
      </c>
      <c r="M27" s="335">
        <v>6210010020</v>
      </c>
      <c r="N27" s="336" t="s">
        <v>259</v>
      </c>
      <c r="O27" s="337">
        <v>75905</v>
      </c>
      <c r="P27" s="337">
        <v>75905</v>
      </c>
      <c r="Q27" s="337">
        <v>75905</v>
      </c>
    </row>
    <row r="28" spans="1:17" ht="18.75" customHeight="1" x14ac:dyDescent="0.25">
      <c r="A28" s="321"/>
      <c r="B28" s="322"/>
      <c r="C28" s="325"/>
      <c r="D28" s="347"/>
      <c r="E28" s="347"/>
      <c r="F28" s="348" t="s">
        <v>260</v>
      </c>
      <c r="G28" s="348"/>
      <c r="H28" s="348"/>
      <c r="I28" s="348"/>
      <c r="J28" s="333">
        <v>232</v>
      </c>
      <c r="K28" s="334">
        <v>1</v>
      </c>
      <c r="L28" s="334">
        <v>4</v>
      </c>
      <c r="M28" s="335">
        <v>6210010020</v>
      </c>
      <c r="N28" s="336" t="s">
        <v>261</v>
      </c>
      <c r="O28" s="337">
        <f>O29+O30</f>
        <v>45000</v>
      </c>
      <c r="P28" s="337">
        <f t="shared" ref="P28:Q28" si="6">P29+P30</f>
        <v>40000</v>
      </c>
      <c r="Q28" s="337">
        <f t="shared" si="6"/>
        <v>40000</v>
      </c>
    </row>
    <row r="29" spans="1:17" ht="35.25" customHeight="1" x14ac:dyDescent="0.25">
      <c r="A29" s="351"/>
      <c r="B29" s="322"/>
      <c r="C29" s="352"/>
      <c r="D29" s="353"/>
      <c r="E29" s="353"/>
      <c r="F29" s="350" t="s">
        <v>311</v>
      </c>
      <c r="G29" s="350"/>
      <c r="H29" s="350"/>
      <c r="I29" s="350"/>
      <c r="J29" s="333">
        <v>232</v>
      </c>
      <c r="K29" s="334">
        <v>1</v>
      </c>
      <c r="L29" s="334">
        <v>4</v>
      </c>
      <c r="M29" s="335">
        <v>6210010020</v>
      </c>
      <c r="N29" s="336">
        <v>851</v>
      </c>
      <c r="O29" s="337">
        <v>25000</v>
      </c>
      <c r="P29" s="337">
        <v>20000</v>
      </c>
      <c r="Q29" s="346">
        <v>20000</v>
      </c>
    </row>
    <row r="30" spans="1:17" ht="18.75" customHeight="1" x14ac:dyDescent="0.25">
      <c r="A30" s="351"/>
      <c r="B30" s="322"/>
      <c r="C30" s="354"/>
      <c r="D30" s="355"/>
      <c r="E30" s="355"/>
      <c r="F30" s="307" t="s">
        <v>312</v>
      </c>
      <c r="G30" s="307"/>
      <c r="H30" s="307"/>
      <c r="I30" s="308"/>
      <c r="J30" s="333">
        <v>232</v>
      </c>
      <c r="K30" s="334">
        <v>1</v>
      </c>
      <c r="L30" s="334">
        <v>4</v>
      </c>
      <c r="M30" s="335">
        <v>6210010020</v>
      </c>
      <c r="N30" s="336">
        <v>853</v>
      </c>
      <c r="O30" s="337">
        <v>20000</v>
      </c>
      <c r="P30" s="337">
        <v>20000</v>
      </c>
      <c r="Q30" s="346">
        <v>20000</v>
      </c>
    </row>
    <row r="31" spans="1:17" ht="68.25" customHeight="1" x14ac:dyDescent="0.2">
      <c r="A31" s="351"/>
      <c r="B31" s="322"/>
      <c r="C31" s="326" t="s">
        <v>175</v>
      </c>
      <c r="D31" s="327"/>
      <c r="E31" s="327"/>
      <c r="F31" s="327"/>
      <c r="G31" s="327"/>
      <c r="H31" s="327"/>
      <c r="I31" s="328"/>
      <c r="J31" s="316">
        <v>232</v>
      </c>
      <c r="K31" s="317">
        <v>1</v>
      </c>
      <c r="L31" s="317">
        <v>6</v>
      </c>
      <c r="M31" s="356">
        <v>0</v>
      </c>
      <c r="N31" s="319">
        <v>0</v>
      </c>
      <c r="O31" s="320">
        <f>O32</f>
        <v>57273</v>
      </c>
      <c r="P31" s="320">
        <f t="shared" ref="P31:Q34" si="7">P32</f>
        <v>57273</v>
      </c>
      <c r="Q31" s="320">
        <f t="shared" si="7"/>
        <v>57273</v>
      </c>
    </row>
    <row r="32" spans="1:17" ht="89.25" customHeight="1" x14ac:dyDescent="0.25">
      <c r="A32" s="351"/>
      <c r="B32" s="322"/>
      <c r="C32" s="325"/>
      <c r="D32" s="347"/>
      <c r="E32" s="347"/>
      <c r="F32" s="350" t="s">
        <v>313</v>
      </c>
      <c r="G32" s="350"/>
      <c r="H32" s="350"/>
      <c r="I32" s="350"/>
      <c r="J32" s="333">
        <v>232</v>
      </c>
      <c r="K32" s="334">
        <v>1</v>
      </c>
      <c r="L32" s="334">
        <v>6</v>
      </c>
      <c r="M32" s="335">
        <v>6200000000</v>
      </c>
      <c r="N32" s="336">
        <v>0</v>
      </c>
      <c r="O32" s="337">
        <f>O33</f>
        <v>57273</v>
      </c>
      <c r="P32" s="337">
        <f t="shared" si="7"/>
        <v>57273</v>
      </c>
      <c r="Q32" s="337">
        <f t="shared" si="7"/>
        <v>57273</v>
      </c>
    </row>
    <row r="33" spans="1:17" ht="63.75" customHeight="1" x14ac:dyDescent="0.25">
      <c r="A33" s="351"/>
      <c r="B33" s="322"/>
      <c r="C33" s="325"/>
      <c r="D33" s="347"/>
      <c r="E33" s="347"/>
      <c r="F33" s="350" t="s">
        <v>252</v>
      </c>
      <c r="G33" s="350"/>
      <c r="H33" s="350"/>
      <c r="I33" s="350"/>
      <c r="J33" s="333">
        <v>232</v>
      </c>
      <c r="K33" s="334">
        <v>1</v>
      </c>
      <c r="L33" s="334">
        <v>6</v>
      </c>
      <c r="M33" s="335">
        <v>6210000000</v>
      </c>
      <c r="N33" s="336">
        <v>0</v>
      </c>
      <c r="O33" s="337">
        <f>O34</f>
        <v>57273</v>
      </c>
      <c r="P33" s="337">
        <f t="shared" si="7"/>
        <v>57273</v>
      </c>
      <c r="Q33" s="337">
        <f t="shared" si="7"/>
        <v>57273</v>
      </c>
    </row>
    <row r="34" spans="1:17" ht="59.25" customHeight="1" x14ac:dyDescent="0.25">
      <c r="A34" s="351"/>
      <c r="B34" s="322"/>
      <c r="C34" s="325"/>
      <c r="D34" s="347"/>
      <c r="E34" s="347"/>
      <c r="F34" s="350" t="s">
        <v>262</v>
      </c>
      <c r="G34" s="350"/>
      <c r="H34" s="350"/>
      <c r="I34" s="350"/>
      <c r="J34" s="333">
        <v>232</v>
      </c>
      <c r="K34" s="334">
        <v>1</v>
      </c>
      <c r="L34" s="334">
        <v>6</v>
      </c>
      <c r="M34" s="335">
        <v>6210010080</v>
      </c>
      <c r="N34" s="336">
        <v>0</v>
      </c>
      <c r="O34" s="337">
        <f>O35</f>
        <v>57273</v>
      </c>
      <c r="P34" s="337">
        <f t="shared" si="7"/>
        <v>57273</v>
      </c>
      <c r="Q34" s="337">
        <f t="shared" si="7"/>
        <v>57273</v>
      </c>
    </row>
    <row r="35" spans="1:17" ht="18.75" customHeight="1" x14ac:dyDescent="0.25">
      <c r="A35" s="351"/>
      <c r="B35" s="322"/>
      <c r="C35" s="325"/>
      <c r="D35" s="347"/>
      <c r="E35" s="347"/>
      <c r="F35" s="350" t="s">
        <v>42</v>
      </c>
      <c r="G35" s="350"/>
      <c r="H35" s="350"/>
      <c r="I35" s="350"/>
      <c r="J35" s="333">
        <v>232</v>
      </c>
      <c r="K35" s="334">
        <v>1</v>
      </c>
      <c r="L35" s="334">
        <v>6</v>
      </c>
      <c r="M35" s="335">
        <v>6210010080</v>
      </c>
      <c r="N35" s="336">
        <v>540</v>
      </c>
      <c r="O35" s="337">
        <v>57273</v>
      </c>
      <c r="P35" s="337">
        <v>57273</v>
      </c>
      <c r="Q35" s="337">
        <v>57273</v>
      </c>
    </row>
    <row r="36" spans="1:17" ht="33" customHeight="1" x14ac:dyDescent="0.2">
      <c r="A36" s="351"/>
      <c r="B36" s="357"/>
      <c r="C36" s="325"/>
      <c r="D36" s="347"/>
      <c r="E36" s="347"/>
      <c r="F36" s="358" t="s">
        <v>215</v>
      </c>
      <c r="G36" s="358"/>
      <c r="H36" s="358"/>
      <c r="I36" s="358"/>
      <c r="J36" s="359">
        <v>232</v>
      </c>
      <c r="K36" s="360">
        <v>1</v>
      </c>
      <c r="L36" s="360">
        <v>7</v>
      </c>
      <c r="M36" s="361">
        <v>0</v>
      </c>
      <c r="N36" s="359">
        <v>0</v>
      </c>
      <c r="O36" s="362">
        <f>O38</f>
        <v>177544</v>
      </c>
      <c r="P36" s="362">
        <v>0</v>
      </c>
      <c r="Q36" s="362">
        <v>0</v>
      </c>
    </row>
    <row r="37" spans="1:17" ht="33" customHeight="1" x14ac:dyDescent="0.2">
      <c r="A37" s="351"/>
      <c r="B37" s="357"/>
      <c r="C37" s="325"/>
      <c r="D37" s="347"/>
      <c r="E37" s="347"/>
      <c r="F37" s="350" t="s">
        <v>263</v>
      </c>
      <c r="G37" s="350"/>
      <c r="H37" s="350"/>
      <c r="I37" s="350"/>
      <c r="J37" s="363">
        <v>232</v>
      </c>
      <c r="K37" s="364">
        <v>1</v>
      </c>
      <c r="L37" s="365">
        <v>7</v>
      </c>
      <c r="M37" s="366">
        <v>7700000000</v>
      </c>
      <c r="N37" s="367">
        <v>0</v>
      </c>
      <c r="O37" s="368">
        <v>177544</v>
      </c>
      <c r="P37" s="368">
        <v>0</v>
      </c>
      <c r="Q37" s="368">
        <v>0</v>
      </c>
    </row>
    <row r="38" spans="1:17" ht="29.45" customHeight="1" x14ac:dyDescent="0.25">
      <c r="A38" s="351"/>
      <c r="B38" s="357"/>
      <c r="C38" s="325"/>
      <c r="D38" s="347"/>
      <c r="E38" s="347"/>
      <c r="F38" s="369" t="s">
        <v>264</v>
      </c>
      <c r="G38" s="370"/>
      <c r="H38" s="370"/>
      <c r="I38" s="371"/>
      <c r="J38" s="333">
        <v>232</v>
      </c>
      <c r="K38" s="334">
        <v>1</v>
      </c>
      <c r="L38" s="334">
        <v>7</v>
      </c>
      <c r="M38" s="335">
        <v>7700010050</v>
      </c>
      <c r="N38" s="336">
        <v>0</v>
      </c>
      <c r="O38" s="337">
        <f>O39</f>
        <v>177544</v>
      </c>
      <c r="P38" s="337">
        <v>0</v>
      </c>
      <c r="Q38" s="337">
        <v>0</v>
      </c>
    </row>
    <row r="39" spans="1:17" ht="23.45" customHeight="1" x14ac:dyDescent="0.25">
      <c r="A39" s="351"/>
      <c r="B39" s="357"/>
      <c r="C39" s="325"/>
      <c r="D39" s="347"/>
      <c r="E39" s="347"/>
      <c r="F39" s="350" t="s">
        <v>265</v>
      </c>
      <c r="G39" s="350"/>
      <c r="H39" s="350"/>
      <c r="I39" s="350"/>
      <c r="J39" s="333">
        <v>232</v>
      </c>
      <c r="K39" s="334">
        <v>1</v>
      </c>
      <c r="L39" s="334">
        <v>7</v>
      </c>
      <c r="M39" s="335">
        <v>7700010050</v>
      </c>
      <c r="N39" s="336">
        <v>880</v>
      </c>
      <c r="O39" s="337">
        <v>177544</v>
      </c>
      <c r="P39" s="337">
        <v>0</v>
      </c>
      <c r="Q39" s="337">
        <v>0</v>
      </c>
    </row>
    <row r="40" spans="1:17" ht="15" customHeight="1" x14ac:dyDescent="0.2">
      <c r="A40" s="372" t="s">
        <v>266</v>
      </c>
      <c r="B40" s="373"/>
      <c r="C40" s="373"/>
      <c r="D40" s="373"/>
      <c r="E40" s="373"/>
      <c r="F40" s="373"/>
      <c r="G40" s="373"/>
      <c r="H40" s="373"/>
      <c r="I40" s="374"/>
      <c r="J40" s="316">
        <v>232</v>
      </c>
      <c r="K40" s="317">
        <v>2</v>
      </c>
      <c r="L40" s="317">
        <v>0</v>
      </c>
      <c r="M40" s="318">
        <v>0</v>
      </c>
      <c r="N40" s="319">
        <v>0</v>
      </c>
      <c r="O40" s="320">
        <f>O45+O48</f>
        <v>230463</v>
      </c>
      <c r="P40" s="320">
        <f t="shared" ref="P40:Q40" si="8">P45+P48</f>
        <v>231600</v>
      </c>
      <c r="Q40" s="324">
        <f t="shared" si="8"/>
        <v>237900</v>
      </c>
    </row>
    <row r="41" spans="1:17" ht="30" customHeight="1" x14ac:dyDescent="0.2">
      <c r="A41" s="321"/>
      <c r="B41" s="322"/>
      <c r="C41" s="375" t="s">
        <v>51</v>
      </c>
      <c r="D41" s="376"/>
      <c r="E41" s="376"/>
      <c r="F41" s="376"/>
      <c r="G41" s="376"/>
      <c r="H41" s="376"/>
      <c r="I41" s="377"/>
      <c r="J41" s="316">
        <v>232</v>
      </c>
      <c r="K41" s="317">
        <v>2</v>
      </c>
      <c r="L41" s="317">
        <v>3</v>
      </c>
      <c r="M41" s="318">
        <v>0</v>
      </c>
      <c r="N41" s="319">
        <v>0</v>
      </c>
      <c r="O41" s="320">
        <f>O45+O48</f>
        <v>230463</v>
      </c>
      <c r="P41" s="320">
        <f t="shared" ref="P41:Q41" si="9">P45+P48</f>
        <v>231600</v>
      </c>
      <c r="Q41" s="324">
        <f t="shared" si="9"/>
        <v>237900</v>
      </c>
    </row>
    <row r="42" spans="1:17" ht="99.75" customHeight="1" x14ac:dyDescent="0.2">
      <c r="A42" s="321"/>
      <c r="B42" s="322"/>
      <c r="C42" s="354"/>
      <c r="D42" s="326" t="s">
        <v>251</v>
      </c>
      <c r="E42" s="327"/>
      <c r="F42" s="327"/>
      <c r="G42" s="327"/>
      <c r="H42" s="327"/>
      <c r="I42" s="328"/>
      <c r="J42" s="316">
        <v>232</v>
      </c>
      <c r="K42" s="317">
        <v>2</v>
      </c>
      <c r="L42" s="317">
        <v>3</v>
      </c>
      <c r="M42" s="378">
        <v>6200000000</v>
      </c>
      <c r="N42" s="319">
        <v>0</v>
      </c>
      <c r="O42" s="320">
        <f>O43</f>
        <v>230463</v>
      </c>
      <c r="P42" s="320">
        <f>P43</f>
        <v>231600</v>
      </c>
      <c r="Q42" s="324">
        <f>Q43</f>
        <v>237900</v>
      </c>
    </row>
    <row r="43" spans="1:17" ht="39" customHeight="1" x14ac:dyDescent="0.25">
      <c r="A43" s="321"/>
      <c r="B43" s="322"/>
      <c r="C43" s="325"/>
      <c r="D43" s="379" t="s">
        <v>267</v>
      </c>
      <c r="E43" s="380"/>
      <c r="F43" s="380"/>
      <c r="G43" s="380"/>
      <c r="H43" s="380"/>
      <c r="I43" s="381"/>
      <c r="J43" s="333">
        <v>232</v>
      </c>
      <c r="K43" s="334">
        <v>2</v>
      </c>
      <c r="L43" s="334">
        <v>3</v>
      </c>
      <c r="M43" s="335">
        <v>6220000000</v>
      </c>
      <c r="N43" s="336">
        <v>0</v>
      </c>
      <c r="O43" s="320">
        <f>O45+O48</f>
        <v>230463</v>
      </c>
      <c r="P43" s="320">
        <f t="shared" ref="P43:Q43" si="10">P45+P48</f>
        <v>231600</v>
      </c>
      <c r="Q43" s="324">
        <f t="shared" si="10"/>
        <v>237900</v>
      </c>
    </row>
    <row r="44" spans="1:17" ht="30.6" customHeight="1" x14ac:dyDescent="0.25">
      <c r="A44" s="321"/>
      <c r="B44" s="322"/>
      <c r="C44" s="325"/>
      <c r="D44" s="347"/>
      <c r="E44" s="382"/>
      <c r="F44" s="379" t="s">
        <v>268</v>
      </c>
      <c r="G44" s="380"/>
      <c r="H44" s="380"/>
      <c r="I44" s="381"/>
      <c r="J44" s="383">
        <v>232</v>
      </c>
      <c r="K44" s="384">
        <v>2</v>
      </c>
      <c r="L44" s="384">
        <v>3</v>
      </c>
      <c r="M44" s="335">
        <v>6220051180</v>
      </c>
      <c r="N44" s="385">
        <v>0</v>
      </c>
      <c r="O44" s="386">
        <f>O45+O48</f>
        <v>230463</v>
      </c>
      <c r="P44" s="386">
        <f t="shared" ref="P44:Q44" si="11">P45+P48</f>
        <v>231600</v>
      </c>
      <c r="Q44" s="386">
        <f t="shared" si="11"/>
        <v>237900</v>
      </c>
    </row>
    <row r="45" spans="1:17" ht="38.25" customHeight="1" x14ac:dyDescent="0.25">
      <c r="A45" s="321"/>
      <c r="B45" s="322"/>
      <c r="C45" s="325"/>
      <c r="D45" s="347"/>
      <c r="E45" s="347"/>
      <c r="F45" s="348" t="s">
        <v>254</v>
      </c>
      <c r="G45" s="348"/>
      <c r="H45" s="348"/>
      <c r="I45" s="348"/>
      <c r="J45" s="333">
        <v>232</v>
      </c>
      <c r="K45" s="334">
        <v>2</v>
      </c>
      <c r="L45" s="334">
        <v>3</v>
      </c>
      <c r="M45" s="335">
        <v>6220051180</v>
      </c>
      <c r="N45" s="336" t="s">
        <v>255</v>
      </c>
      <c r="O45" s="337">
        <f>O46+O47</f>
        <v>230463</v>
      </c>
      <c r="P45" s="337">
        <f>P46+P47</f>
        <v>231600</v>
      </c>
      <c r="Q45" s="346">
        <f>Q46+Q47</f>
        <v>237900</v>
      </c>
    </row>
    <row r="46" spans="1:17" ht="30" customHeight="1" x14ac:dyDescent="0.25">
      <c r="A46" s="321"/>
      <c r="B46" s="322"/>
      <c r="C46" s="325"/>
      <c r="D46" s="347"/>
      <c r="E46" s="347"/>
      <c r="F46" s="350" t="s">
        <v>308</v>
      </c>
      <c r="G46" s="350"/>
      <c r="H46" s="350"/>
      <c r="I46" s="350"/>
      <c r="J46" s="333">
        <v>232</v>
      </c>
      <c r="K46" s="334">
        <v>2</v>
      </c>
      <c r="L46" s="334">
        <v>3</v>
      </c>
      <c r="M46" s="335">
        <v>6220051180</v>
      </c>
      <c r="N46" s="336">
        <v>121</v>
      </c>
      <c r="O46" s="337">
        <v>177470</v>
      </c>
      <c r="P46" s="337">
        <v>178600</v>
      </c>
      <c r="Q46" s="337">
        <v>181900</v>
      </c>
    </row>
    <row r="47" spans="1:17" ht="66" customHeight="1" x14ac:dyDescent="0.25">
      <c r="A47" s="321"/>
      <c r="B47" s="322"/>
      <c r="C47" s="325"/>
      <c r="D47" s="347"/>
      <c r="E47" s="347"/>
      <c r="F47" s="350" t="s">
        <v>309</v>
      </c>
      <c r="G47" s="350"/>
      <c r="H47" s="350"/>
      <c r="I47" s="350"/>
      <c r="J47" s="333">
        <v>232</v>
      </c>
      <c r="K47" s="334">
        <v>2</v>
      </c>
      <c r="L47" s="334">
        <v>3</v>
      </c>
      <c r="M47" s="335">
        <v>6220051180</v>
      </c>
      <c r="N47" s="336">
        <v>129</v>
      </c>
      <c r="O47" s="337">
        <v>52993</v>
      </c>
      <c r="P47" s="337">
        <v>53000</v>
      </c>
      <c r="Q47" s="337">
        <v>56000</v>
      </c>
    </row>
    <row r="48" spans="1:17" ht="33" customHeight="1" x14ac:dyDescent="0.25">
      <c r="A48" s="321"/>
      <c r="B48" s="322"/>
      <c r="C48" s="325"/>
      <c r="D48" s="347"/>
      <c r="E48" s="347"/>
      <c r="F48" s="348" t="s">
        <v>257</v>
      </c>
      <c r="G48" s="348"/>
      <c r="H48" s="348"/>
      <c r="I48" s="348"/>
      <c r="J48" s="333">
        <v>232</v>
      </c>
      <c r="K48" s="334">
        <v>2</v>
      </c>
      <c r="L48" s="334">
        <v>3</v>
      </c>
      <c r="M48" s="335">
        <v>6220051180</v>
      </c>
      <c r="N48" s="336" t="s">
        <v>258</v>
      </c>
      <c r="O48" s="337">
        <f>O49</f>
        <v>0</v>
      </c>
      <c r="P48" s="337">
        <f>P49</f>
        <v>0</v>
      </c>
      <c r="Q48" s="346">
        <f>Q49</f>
        <v>0</v>
      </c>
    </row>
    <row r="49" spans="1:17" ht="32.25" customHeight="1" x14ac:dyDescent="0.25">
      <c r="A49" s="321"/>
      <c r="B49" s="322"/>
      <c r="C49" s="325"/>
      <c r="D49" s="347"/>
      <c r="E49" s="347"/>
      <c r="F49" s="350" t="s">
        <v>310</v>
      </c>
      <c r="G49" s="350"/>
      <c r="H49" s="350"/>
      <c r="I49" s="350"/>
      <c r="J49" s="333">
        <v>232</v>
      </c>
      <c r="K49" s="334">
        <v>2</v>
      </c>
      <c r="L49" s="334">
        <v>3</v>
      </c>
      <c r="M49" s="335">
        <v>6220051180</v>
      </c>
      <c r="N49" s="336">
        <v>244</v>
      </c>
      <c r="O49" s="337">
        <v>0</v>
      </c>
      <c r="P49" s="337">
        <v>0</v>
      </c>
      <c r="Q49" s="337">
        <v>0</v>
      </c>
    </row>
    <row r="50" spans="1:17" ht="46.5" customHeight="1" x14ac:dyDescent="0.2">
      <c r="A50" s="372" t="s">
        <v>269</v>
      </c>
      <c r="B50" s="373"/>
      <c r="C50" s="373"/>
      <c r="D50" s="373"/>
      <c r="E50" s="373"/>
      <c r="F50" s="373"/>
      <c r="G50" s="373"/>
      <c r="H50" s="373"/>
      <c r="I50" s="374"/>
      <c r="J50" s="316">
        <v>232</v>
      </c>
      <c r="K50" s="317">
        <v>3</v>
      </c>
      <c r="L50" s="317">
        <v>0</v>
      </c>
      <c r="M50" s="318">
        <v>0</v>
      </c>
      <c r="N50" s="319">
        <v>0</v>
      </c>
      <c r="O50" s="320">
        <f>O51+O57+O63</f>
        <v>110000</v>
      </c>
      <c r="P50" s="320">
        <f>P51+P57+P63</f>
        <v>110000</v>
      </c>
      <c r="Q50" s="320">
        <f>Q51+Q57+Q63</f>
        <v>110000</v>
      </c>
    </row>
    <row r="51" spans="1:17" ht="21.75" customHeight="1" x14ac:dyDescent="0.2">
      <c r="A51" s="321"/>
      <c r="B51" s="322"/>
      <c r="C51" s="375" t="s">
        <v>76</v>
      </c>
      <c r="D51" s="376"/>
      <c r="E51" s="376"/>
      <c r="F51" s="376"/>
      <c r="G51" s="376"/>
      <c r="H51" s="376"/>
      <c r="I51" s="377"/>
      <c r="J51" s="316">
        <v>232</v>
      </c>
      <c r="K51" s="317">
        <v>3</v>
      </c>
      <c r="L51" s="317">
        <v>4</v>
      </c>
      <c r="M51" s="318">
        <v>0</v>
      </c>
      <c r="N51" s="319">
        <v>0</v>
      </c>
      <c r="O51" s="320">
        <f>O53</f>
        <v>0</v>
      </c>
      <c r="P51" s="320">
        <f>P53</f>
        <v>0</v>
      </c>
      <c r="Q51" s="324">
        <f>Q53</f>
        <v>0</v>
      </c>
    </row>
    <row r="52" spans="1:17" ht="109.5" customHeight="1" x14ac:dyDescent="0.25">
      <c r="A52" s="321"/>
      <c r="B52" s="322"/>
      <c r="C52" s="354"/>
      <c r="D52" s="326" t="s">
        <v>251</v>
      </c>
      <c r="E52" s="327"/>
      <c r="F52" s="327"/>
      <c r="G52" s="327"/>
      <c r="H52" s="327"/>
      <c r="I52" s="328"/>
      <c r="J52" s="316">
        <v>232</v>
      </c>
      <c r="K52" s="317">
        <v>3</v>
      </c>
      <c r="L52" s="317">
        <v>4</v>
      </c>
      <c r="M52" s="329">
        <v>6200000000</v>
      </c>
      <c r="N52" s="319">
        <v>0</v>
      </c>
      <c r="O52" s="320">
        <v>0</v>
      </c>
      <c r="P52" s="320">
        <v>0</v>
      </c>
      <c r="Q52" s="324">
        <v>0</v>
      </c>
    </row>
    <row r="53" spans="1:17" ht="74.25" customHeight="1" x14ac:dyDescent="0.25">
      <c r="A53" s="321"/>
      <c r="B53" s="322"/>
      <c r="C53" s="325"/>
      <c r="D53" s="387" t="s">
        <v>267</v>
      </c>
      <c r="E53" s="388"/>
      <c r="F53" s="388"/>
      <c r="G53" s="388"/>
      <c r="H53" s="388"/>
      <c r="I53" s="389"/>
      <c r="J53" s="333">
        <v>232</v>
      </c>
      <c r="K53" s="334">
        <v>3</v>
      </c>
      <c r="L53" s="334">
        <v>4</v>
      </c>
      <c r="M53" s="335">
        <v>6220000000</v>
      </c>
      <c r="N53" s="336">
        <v>0</v>
      </c>
      <c r="O53" s="337">
        <f>O54</f>
        <v>0</v>
      </c>
      <c r="P53" s="337">
        <f t="shared" ref="P53:Q53" si="12">P54</f>
        <v>0</v>
      </c>
      <c r="Q53" s="346">
        <f t="shared" si="12"/>
        <v>0</v>
      </c>
    </row>
    <row r="54" spans="1:17" ht="132" customHeight="1" x14ac:dyDescent="0.25">
      <c r="A54" s="321"/>
      <c r="B54" s="322"/>
      <c r="C54" s="325"/>
      <c r="D54" s="387" t="s">
        <v>270</v>
      </c>
      <c r="E54" s="388"/>
      <c r="F54" s="388"/>
      <c r="G54" s="388"/>
      <c r="H54" s="388"/>
      <c r="I54" s="389"/>
      <c r="J54" s="383">
        <v>232</v>
      </c>
      <c r="K54" s="384">
        <v>3</v>
      </c>
      <c r="L54" s="384">
        <v>4</v>
      </c>
      <c r="M54" s="335">
        <v>6220059302</v>
      </c>
      <c r="N54" s="385">
        <v>0</v>
      </c>
      <c r="O54" s="390">
        <f>O55</f>
        <v>0</v>
      </c>
      <c r="P54" s="390">
        <f>P55</f>
        <v>0</v>
      </c>
      <c r="Q54" s="391">
        <f>Q55</f>
        <v>0</v>
      </c>
    </row>
    <row r="55" spans="1:17" ht="42.75" customHeight="1" x14ac:dyDescent="0.25">
      <c r="A55" s="321"/>
      <c r="B55" s="322"/>
      <c r="C55" s="325"/>
      <c r="D55" s="347"/>
      <c r="E55" s="347"/>
      <c r="F55" s="348" t="s">
        <v>257</v>
      </c>
      <c r="G55" s="348"/>
      <c r="H55" s="348"/>
      <c r="I55" s="348"/>
      <c r="J55" s="333">
        <v>232</v>
      </c>
      <c r="K55" s="334">
        <v>3</v>
      </c>
      <c r="L55" s="334">
        <v>4</v>
      </c>
      <c r="M55" s="335">
        <v>6220059302</v>
      </c>
      <c r="N55" s="336" t="s">
        <v>258</v>
      </c>
      <c r="O55" s="390">
        <v>0</v>
      </c>
      <c r="P55" s="390">
        <v>0</v>
      </c>
      <c r="Q55" s="391">
        <v>0</v>
      </c>
    </row>
    <row r="56" spans="1:17" ht="42.75" customHeight="1" x14ac:dyDescent="0.25">
      <c r="A56" s="321"/>
      <c r="B56" s="322"/>
      <c r="C56" s="325"/>
      <c r="D56" s="347"/>
      <c r="E56" s="347"/>
      <c r="F56" s="350" t="s">
        <v>310</v>
      </c>
      <c r="G56" s="350"/>
      <c r="H56" s="350"/>
      <c r="I56" s="350"/>
      <c r="J56" s="333">
        <v>232</v>
      </c>
      <c r="K56" s="334">
        <v>3</v>
      </c>
      <c r="L56" s="334">
        <v>4</v>
      </c>
      <c r="M56" s="335">
        <v>6220059302</v>
      </c>
      <c r="N56" s="336">
        <v>244</v>
      </c>
      <c r="O56" s="390">
        <v>0</v>
      </c>
      <c r="P56" s="390">
        <v>0</v>
      </c>
      <c r="Q56" s="391">
        <v>0</v>
      </c>
    </row>
    <row r="57" spans="1:17" ht="33" customHeight="1" x14ac:dyDescent="0.2">
      <c r="A57" s="321"/>
      <c r="B57" s="322"/>
      <c r="C57" s="375" t="s">
        <v>55</v>
      </c>
      <c r="D57" s="376"/>
      <c r="E57" s="376"/>
      <c r="F57" s="376"/>
      <c r="G57" s="376"/>
      <c r="H57" s="376"/>
      <c r="I57" s="377"/>
      <c r="J57" s="316">
        <v>232</v>
      </c>
      <c r="K57" s="317">
        <v>3</v>
      </c>
      <c r="L57" s="317">
        <v>10</v>
      </c>
      <c r="M57" s="318">
        <v>0</v>
      </c>
      <c r="N57" s="319">
        <v>0</v>
      </c>
      <c r="O57" s="386">
        <f>O59</f>
        <v>100000</v>
      </c>
      <c r="P57" s="386">
        <f>P59</f>
        <v>100000</v>
      </c>
      <c r="Q57" s="386">
        <f>Q59</f>
        <v>100000</v>
      </c>
    </row>
    <row r="58" spans="1:17" ht="103.5" customHeight="1" x14ac:dyDescent="0.25">
      <c r="A58" s="321"/>
      <c r="B58" s="322"/>
      <c r="C58" s="354"/>
      <c r="D58" s="326" t="s">
        <v>251</v>
      </c>
      <c r="E58" s="327"/>
      <c r="F58" s="327"/>
      <c r="G58" s="327"/>
      <c r="H58" s="327"/>
      <c r="I58" s="328"/>
      <c r="J58" s="316">
        <v>232</v>
      </c>
      <c r="K58" s="317">
        <v>3</v>
      </c>
      <c r="L58" s="317">
        <v>10</v>
      </c>
      <c r="M58" s="392">
        <v>6200000000</v>
      </c>
      <c r="N58" s="319">
        <v>0</v>
      </c>
      <c r="O58" s="386">
        <f>O59</f>
        <v>100000</v>
      </c>
      <c r="P58" s="386">
        <v>100000</v>
      </c>
      <c r="Q58" s="386">
        <v>100000</v>
      </c>
    </row>
    <row r="59" spans="1:17" ht="69.75" customHeight="1" x14ac:dyDescent="0.25">
      <c r="A59" s="321"/>
      <c r="B59" s="322"/>
      <c r="C59" s="325"/>
      <c r="D59" s="393" t="s">
        <v>271</v>
      </c>
      <c r="E59" s="394"/>
      <c r="F59" s="394"/>
      <c r="G59" s="394"/>
      <c r="H59" s="394"/>
      <c r="I59" s="395"/>
      <c r="J59" s="333">
        <v>232</v>
      </c>
      <c r="K59" s="334">
        <v>3</v>
      </c>
      <c r="L59" s="334">
        <v>10</v>
      </c>
      <c r="M59" s="335">
        <v>6230000000</v>
      </c>
      <c r="N59" s="336">
        <v>0</v>
      </c>
      <c r="O59" s="390">
        <f>O60</f>
        <v>100000</v>
      </c>
      <c r="P59" s="390">
        <f t="shared" ref="P59:Q61" si="13">P60</f>
        <v>100000</v>
      </c>
      <c r="Q59" s="390">
        <f t="shared" si="13"/>
        <v>100000</v>
      </c>
    </row>
    <row r="60" spans="1:17" ht="77.25" customHeight="1" x14ac:dyDescent="0.25">
      <c r="A60" s="321"/>
      <c r="B60" s="322"/>
      <c r="C60" s="325"/>
      <c r="D60" s="396"/>
      <c r="E60" s="393" t="s">
        <v>272</v>
      </c>
      <c r="F60" s="394"/>
      <c r="G60" s="394"/>
      <c r="H60" s="394"/>
      <c r="I60" s="395"/>
      <c r="J60" s="333">
        <v>232</v>
      </c>
      <c r="K60" s="334">
        <v>3</v>
      </c>
      <c r="L60" s="334">
        <v>10</v>
      </c>
      <c r="M60" s="335">
        <v>6230095020</v>
      </c>
      <c r="N60" s="336">
        <v>0</v>
      </c>
      <c r="O60" s="390">
        <f>O61</f>
        <v>100000</v>
      </c>
      <c r="P60" s="390">
        <f t="shared" si="13"/>
        <v>100000</v>
      </c>
      <c r="Q60" s="390">
        <f t="shared" si="13"/>
        <v>100000</v>
      </c>
    </row>
    <row r="61" spans="1:17" ht="45.75" customHeight="1" x14ac:dyDescent="0.25">
      <c r="A61" s="321"/>
      <c r="B61" s="322"/>
      <c r="C61" s="325"/>
      <c r="D61" s="347"/>
      <c r="E61" s="347"/>
      <c r="F61" s="348" t="s">
        <v>257</v>
      </c>
      <c r="G61" s="348"/>
      <c r="H61" s="348"/>
      <c r="I61" s="348"/>
      <c r="J61" s="333">
        <v>232</v>
      </c>
      <c r="K61" s="334">
        <v>3</v>
      </c>
      <c r="L61" s="334">
        <v>10</v>
      </c>
      <c r="M61" s="335">
        <v>6230095020</v>
      </c>
      <c r="N61" s="336" t="s">
        <v>258</v>
      </c>
      <c r="O61" s="390">
        <f>O62</f>
        <v>100000</v>
      </c>
      <c r="P61" s="390">
        <f t="shared" si="13"/>
        <v>100000</v>
      </c>
      <c r="Q61" s="390">
        <f t="shared" si="13"/>
        <v>100000</v>
      </c>
    </row>
    <row r="62" spans="1:17" ht="42.75" customHeight="1" x14ac:dyDescent="0.25">
      <c r="A62" s="321"/>
      <c r="B62" s="322"/>
      <c r="C62" s="325"/>
      <c r="D62" s="347"/>
      <c r="E62" s="347"/>
      <c r="F62" s="350" t="s">
        <v>310</v>
      </c>
      <c r="G62" s="350"/>
      <c r="H62" s="350"/>
      <c r="I62" s="350"/>
      <c r="J62" s="333">
        <v>232</v>
      </c>
      <c r="K62" s="334">
        <v>3</v>
      </c>
      <c r="L62" s="334">
        <v>10</v>
      </c>
      <c r="M62" s="335">
        <v>6230095020</v>
      </c>
      <c r="N62" s="385">
        <v>244</v>
      </c>
      <c r="O62" s="390">
        <v>100000</v>
      </c>
      <c r="P62" s="337">
        <v>100000</v>
      </c>
      <c r="Q62" s="346">
        <v>100000</v>
      </c>
    </row>
    <row r="63" spans="1:17" ht="51" customHeight="1" x14ac:dyDescent="0.2">
      <c r="A63" s="321"/>
      <c r="B63" s="322"/>
      <c r="C63" s="325"/>
      <c r="D63" s="347"/>
      <c r="E63" s="347"/>
      <c r="F63" s="326" t="s">
        <v>96</v>
      </c>
      <c r="G63" s="327"/>
      <c r="H63" s="327"/>
      <c r="I63" s="328"/>
      <c r="J63" s="316">
        <v>232</v>
      </c>
      <c r="K63" s="317">
        <v>3</v>
      </c>
      <c r="L63" s="317">
        <v>14</v>
      </c>
      <c r="M63" s="318">
        <v>0</v>
      </c>
      <c r="N63" s="319">
        <v>0</v>
      </c>
      <c r="O63" s="320">
        <f>O65</f>
        <v>10000</v>
      </c>
      <c r="P63" s="320">
        <f t="shared" ref="P63:Q63" si="14">P65</f>
        <v>10000</v>
      </c>
      <c r="Q63" s="320">
        <f t="shared" si="14"/>
        <v>10000</v>
      </c>
    </row>
    <row r="64" spans="1:17" ht="93" customHeight="1" x14ac:dyDescent="0.25">
      <c r="A64" s="321"/>
      <c r="B64" s="322"/>
      <c r="C64" s="325"/>
      <c r="D64" s="347"/>
      <c r="E64" s="347"/>
      <c r="F64" s="326" t="s">
        <v>251</v>
      </c>
      <c r="G64" s="327"/>
      <c r="H64" s="327"/>
      <c r="I64" s="328"/>
      <c r="J64" s="316">
        <v>232</v>
      </c>
      <c r="K64" s="317">
        <v>3</v>
      </c>
      <c r="L64" s="317">
        <v>14</v>
      </c>
      <c r="M64" s="329">
        <v>6200000000</v>
      </c>
      <c r="N64" s="319">
        <v>0</v>
      </c>
      <c r="O64" s="320">
        <v>10000</v>
      </c>
      <c r="P64" s="320">
        <v>10000</v>
      </c>
      <c r="Q64" s="320">
        <v>10000</v>
      </c>
    </row>
    <row r="65" spans="1:17" ht="46.5" customHeight="1" x14ac:dyDescent="0.25">
      <c r="A65" s="321"/>
      <c r="B65" s="322"/>
      <c r="C65" s="325"/>
      <c r="D65" s="347"/>
      <c r="E65" s="347"/>
      <c r="F65" s="397" t="s">
        <v>273</v>
      </c>
      <c r="G65" s="398"/>
      <c r="H65" s="398"/>
      <c r="I65" s="399"/>
      <c r="J65" s="333">
        <v>232</v>
      </c>
      <c r="K65" s="334">
        <v>3</v>
      </c>
      <c r="L65" s="334">
        <v>14</v>
      </c>
      <c r="M65" s="335">
        <v>6240000000</v>
      </c>
      <c r="N65" s="336">
        <v>0</v>
      </c>
      <c r="O65" s="337">
        <f>O66</f>
        <v>10000</v>
      </c>
      <c r="P65" s="337">
        <f t="shared" ref="P65:Q66" si="15">P66</f>
        <v>10000</v>
      </c>
      <c r="Q65" s="337">
        <f t="shared" si="15"/>
        <v>10000</v>
      </c>
    </row>
    <row r="66" spans="1:17" ht="24.75" customHeight="1" x14ac:dyDescent="0.25">
      <c r="A66" s="321"/>
      <c r="B66" s="322"/>
      <c r="C66" s="325"/>
      <c r="D66" s="347"/>
      <c r="E66" s="347"/>
      <c r="F66" s="397" t="s">
        <v>274</v>
      </c>
      <c r="G66" s="398"/>
      <c r="H66" s="398"/>
      <c r="I66" s="399"/>
      <c r="J66" s="333">
        <v>232</v>
      </c>
      <c r="K66" s="334">
        <v>3</v>
      </c>
      <c r="L66" s="334">
        <v>14</v>
      </c>
      <c r="M66" s="335">
        <v>6240020040</v>
      </c>
      <c r="N66" s="336">
        <v>0</v>
      </c>
      <c r="O66" s="337">
        <f>O67</f>
        <v>10000</v>
      </c>
      <c r="P66" s="337">
        <f t="shared" si="15"/>
        <v>10000</v>
      </c>
      <c r="Q66" s="337">
        <f t="shared" si="15"/>
        <v>10000</v>
      </c>
    </row>
    <row r="67" spans="1:17" ht="56.25" customHeight="1" x14ac:dyDescent="0.25">
      <c r="A67" s="321"/>
      <c r="B67" s="322"/>
      <c r="C67" s="325"/>
      <c r="D67" s="347"/>
      <c r="E67" s="347"/>
      <c r="F67" s="369" t="s">
        <v>275</v>
      </c>
      <c r="G67" s="370"/>
      <c r="H67" s="370"/>
      <c r="I67" s="371"/>
      <c r="J67" s="333">
        <v>232</v>
      </c>
      <c r="K67" s="334">
        <v>3</v>
      </c>
      <c r="L67" s="334">
        <v>14</v>
      </c>
      <c r="M67" s="335">
        <v>6240020040</v>
      </c>
      <c r="N67" s="336">
        <v>240</v>
      </c>
      <c r="O67" s="337">
        <f>O68</f>
        <v>10000</v>
      </c>
      <c r="P67" s="337">
        <f>P68</f>
        <v>10000</v>
      </c>
      <c r="Q67" s="337">
        <f>Q68</f>
        <v>10000</v>
      </c>
    </row>
    <row r="68" spans="1:17" ht="36" customHeight="1" x14ac:dyDescent="0.25">
      <c r="A68" s="321"/>
      <c r="B68" s="322"/>
      <c r="C68" s="325"/>
      <c r="D68" s="347"/>
      <c r="E68" s="347"/>
      <c r="F68" s="369" t="s">
        <v>310</v>
      </c>
      <c r="G68" s="370"/>
      <c r="H68" s="370"/>
      <c r="I68" s="371"/>
      <c r="J68" s="333">
        <v>232</v>
      </c>
      <c r="K68" s="334">
        <v>3</v>
      </c>
      <c r="L68" s="334">
        <v>14</v>
      </c>
      <c r="M68" s="335">
        <v>6240020040</v>
      </c>
      <c r="N68" s="336">
        <v>244</v>
      </c>
      <c r="O68" s="337">
        <v>10000</v>
      </c>
      <c r="P68" s="337">
        <v>10000</v>
      </c>
      <c r="Q68" s="346">
        <v>10000</v>
      </c>
    </row>
    <row r="69" spans="1:17" ht="24" customHeight="1" x14ac:dyDescent="0.2">
      <c r="A69" s="372" t="s">
        <v>276</v>
      </c>
      <c r="B69" s="373"/>
      <c r="C69" s="373"/>
      <c r="D69" s="373"/>
      <c r="E69" s="373"/>
      <c r="F69" s="373"/>
      <c r="G69" s="373"/>
      <c r="H69" s="373"/>
      <c r="I69" s="374"/>
      <c r="J69" s="316">
        <v>232</v>
      </c>
      <c r="K69" s="317">
        <v>4</v>
      </c>
      <c r="L69" s="317">
        <v>0</v>
      </c>
      <c r="M69" s="318">
        <v>0</v>
      </c>
      <c r="N69" s="319">
        <v>0</v>
      </c>
      <c r="O69" s="320">
        <f>O70</f>
        <v>3528998.38</v>
      </c>
      <c r="P69" s="320">
        <f>P70+P79</f>
        <v>3582423</v>
      </c>
      <c r="Q69" s="320">
        <f>Q70+Q79</f>
        <v>4409619</v>
      </c>
    </row>
    <row r="70" spans="1:17" ht="25.5" customHeight="1" x14ac:dyDescent="0.2">
      <c r="A70" s="321"/>
      <c r="B70" s="322"/>
      <c r="C70" s="375" t="s">
        <v>109</v>
      </c>
      <c r="D70" s="376"/>
      <c r="E70" s="376"/>
      <c r="F70" s="376"/>
      <c r="G70" s="376"/>
      <c r="H70" s="376"/>
      <c r="I70" s="377"/>
      <c r="J70" s="316">
        <v>232</v>
      </c>
      <c r="K70" s="317">
        <v>4</v>
      </c>
      <c r="L70" s="317">
        <v>9</v>
      </c>
      <c r="M70" s="318">
        <v>0</v>
      </c>
      <c r="N70" s="319">
        <v>0</v>
      </c>
      <c r="O70" s="320">
        <f>O71</f>
        <v>3528998.38</v>
      </c>
      <c r="P70" s="320">
        <f t="shared" ref="P70:Q70" si="16">P72</f>
        <v>2335000</v>
      </c>
      <c r="Q70" s="324">
        <f t="shared" si="16"/>
        <v>2389000</v>
      </c>
    </row>
    <row r="71" spans="1:17" ht="84.6" customHeight="1" x14ac:dyDescent="0.25">
      <c r="A71" s="321"/>
      <c r="B71" s="322"/>
      <c r="C71" s="354"/>
      <c r="D71" s="326" t="s">
        <v>251</v>
      </c>
      <c r="E71" s="327"/>
      <c r="F71" s="327"/>
      <c r="G71" s="327"/>
      <c r="H71" s="327"/>
      <c r="I71" s="328"/>
      <c r="J71" s="316">
        <v>232</v>
      </c>
      <c r="K71" s="317">
        <v>4</v>
      </c>
      <c r="L71" s="317">
        <v>9</v>
      </c>
      <c r="M71" s="329">
        <v>6200000000</v>
      </c>
      <c r="N71" s="319">
        <v>0</v>
      </c>
      <c r="O71" s="320">
        <f>O73+O76</f>
        <v>3528998.38</v>
      </c>
      <c r="P71" s="320">
        <f t="shared" ref="P71:Q71" si="17">P73+P76</f>
        <v>2335000</v>
      </c>
      <c r="Q71" s="320">
        <f t="shared" si="17"/>
        <v>2389000</v>
      </c>
    </row>
    <row r="72" spans="1:17" ht="33" customHeight="1" x14ac:dyDescent="0.25">
      <c r="A72" s="321"/>
      <c r="B72" s="322"/>
      <c r="C72" s="325"/>
      <c r="D72" s="343" t="s">
        <v>277</v>
      </c>
      <c r="E72" s="344"/>
      <c r="F72" s="344"/>
      <c r="G72" s="344"/>
      <c r="H72" s="344"/>
      <c r="I72" s="345"/>
      <c r="J72" s="333">
        <v>232</v>
      </c>
      <c r="K72" s="334">
        <v>4</v>
      </c>
      <c r="L72" s="334">
        <v>9</v>
      </c>
      <c r="M72" s="335">
        <v>6250000000</v>
      </c>
      <c r="N72" s="336">
        <v>0</v>
      </c>
      <c r="O72" s="337">
        <f>O73+O76</f>
        <v>3528998.38</v>
      </c>
      <c r="P72" s="337">
        <f t="shared" ref="P72:Q72" si="18">P73+P76</f>
        <v>2335000</v>
      </c>
      <c r="Q72" s="337">
        <f t="shared" si="18"/>
        <v>2389000</v>
      </c>
    </row>
    <row r="73" spans="1:17" ht="31.15" customHeight="1" x14ac:dyDescent="0.25">
      <c r="A73" s="321"/>
      <c r="B73" s="322"/>
      <c r="C73" s="325"/>
      <c r="D73" s="343" t="s">
        <v>278</v>
      </c>
      <c r="E73" s="344"/>
      <c r="F73" s="344"/>
      <c r="G73" s="344"/>
      <c r="H73" s="344"/>
      <c r="I73" s="345"/>
      <c r="J73" s="333">
        <v>232</v>
      </c>
      <c r="K73" s="334">
        <v>4</v>
      </c>
      <c r="L73" s="334">
        <v>9</v>
      </c>
      <c r="M73" s="335">
        <v>6250095280</v>
      </c>
      <c r="N73" s="336">
        <v>0</v>
      </c>
      <c r="O73" s="337">
        <f>O74</f>
        <v>1533976.38</v>
      </c>
      <c r="P73" s="337">
        <f t="shared" ref="P73:Q74" si="19">P74</f>
        <v>1335000</v>
      </c>
      <c r="Q73" s="346">
        <f t="shared" si="19"/>
        <v>1389000</v>
      </c>
    </row>
    <row r="74" spans="1:17" ht="29.45" customHeight="1" x14ac:dyDescent="0.25">
      <c r="A74" s="321"/>
      <c r="B74" s="322"/>
      <c r="C74" s="325"/>
      <c r="D74" s="347"/>
      <c r="E74" s="347"/>
      <c r="F74" s="348" t="s">
        <v>257</v>
      </c>
      <c r="G74" s="348"/>
      <c r="H74" s="348"/>
      <c r="I74" s="348"/>
      <c r="J74" s="333">
        <v>232</v>
      </c>
      <c r="K74" s="334">
        <v>4</v>
      </c>
      <c r="L74" s="334">
        <v>9</v>
      </c>
      <c r="M74" s="335">
        <v>6250095280</v>
      </c>
      <c r="N74" s="336" t="s">
        <v>258</v>
      </c>
      <c r="O74" s="337">
        <f>O75</f>
        <v>1533976.38</v>
      </c>
      <c r="P74" s="337">
        <f t="shared" si="19"/>
        <v>1335000</v>
      </c>
      <c r="Q74" s="337">
        <f t="shared" si="19"/>
        <v>1389000</v>
      </c>
    </row>
    <row r="75" spans="1:17" ht="27" customHeight="1" x14ac:dyDescent="0.25">
      <c r="A75" s="321"/>
      <c r="B75" s="322"/>
      <c r="C75" s="325"/>
      <c r="D75" s="347"/>
      <c r="E75" s="350" t="s">
        <v>310</v>
      </c>
      <c r="F75" s="350"/>
      <c r="G75" s="350"/>
      <c r="H75" s="350"/>
      <c r="I75" s="350"/>
      <c r="J75" s="333">
        <v>232</v>
      </c>
      <c r="K75" s="334">
        <v>4</v>
      </c>
      <c r="L75" s="334">
        <v>9</v>
      </c>
      <c r="M75" s="335">
        <v>6250095280</v>
      </c>
      <c r="N75" s="336">
        <v>244</v>
      </c>
      <c r="O75" s="337">
        <v>1533976.38</v>
      </c>
      <c r="P75" s="337">
        <v>1335000</v>
      </c>
      <c r="Q75" s="346">
        <v>1389000</v>
      </c>
    </row>
    <row r="76" spans="1:17" ht="46.15" customHeight="1" x14ac:dyDescent="0.25">
      <c r="A76" s="400"/>
      <c r="B76" s="322"/>
      <c r="C76" s="325"/>
      <c r="D76" s="369" t="s">
        <v>279</v>
      </c>
      <c r="E76" s="370"/>
      <c r="F76" s="370"/>
      <c r="G76" s="370"/>
      <c r="H76" s="370"/>
      <c r="I76" s="371"/>
      <c r="J76" s="333">
        <v>232</v>
      </c>
      <c r="K76" s="334">
        <v>4</v>
      </c>
      <c r="L76" s="334">
        <v>9</v>
      </c>
      <c r="M76" s="401" t="s">
        <v>280</v>
      </c>
      <c r="N76" s="336">
        <v>0</v>
      </c>
      <c r="O76" s="337">
        <f>O77</f>
        <v>1995022</v>
      </c>
      <c r="P76" s="337">
        <f t="shared" ref="P76:Q77" si="20">P77</f>
        <v>1000000</v>
      </c>
      <c r="Q76" s="337">
        <f t="shared" si="20"/>
        <v>1000000</v>
      </c>
    </row>
    <row r="77" spans="1:17" ht="34.5" customHeight="1" x14ac:dyDescent="0.25">
      <c r="A77" s="402"/>
      <c r="B77" s="322"/>
      <c r="C77" s="325"/>
      <c r="D77" s="350" t="s">
        <v>257</v>
      </c>
      <c r="E77" s="350"/>
      <c r="F77" s="350"/>
      <c r="G77" s="350"/>
      <c r="H77" s="350"/>
      <c r="I77" s="350"/>
      <c r="J77" s="333">
        <v>232</v>
      </c>
      <c r="K77" s="334">
        <v>4</v>
      </c>
      <c r="L77" s="334">
        <v>9</v>
      </c>
      <c r="M77" s="401" t="s">
        <v>280</v>
      </c>
      <c r="N77" s="336">
        <v>240</v>
      </c>
      <c r="O77" s="337">
        <f>O78</f>
        <v>1995022</v>
      </c>
      <c r="P77" s="337">
        <f t="shared" si="20"/>
        <v>1000000</v>
      </c>
      <c r="Q77" s="337">
        <f t="shared" si="20"/>
        <v>1000000</v>
      </c>
    </row>
    <row r="78" spans="1:17" ht="34.5" customHeight="1" x14ac:dyDescent="0.25">
      <c r="A78" s="402"/>
      <c r="B78" s="322"/>
      <c r="C78" s="325"/>
      <c r="D78" s="350" t="s">
        <v>310</v>
      </c>
      <c r="E78" s="350"/>
      <c r="F78" s="350"/>
      <c r="G78" s="350"/>
      <c r="H78" s="350"/>
      <c r="I78" s="350"/>
      <c r="J78" s="333">
        <v>232</v>
      </c>
      <c r="K78" s="334">
        <v>4</v>
      </c>
      <c r="L78" s="334">
        <v>9</v>
      </c>
      <c r="M78" s="401" t="s">
        <v>280</v>
      </c>
      <c r="N78" s="336">
        <v>244</v>
      </c>
      <c r="O78" s="337">
        <v>1995022</v>
      </c>
      <c r="P78" s="337">
        <v>1000000</v>
      </c>
      <c r="Q78" s="346">
        <v>1000000</v>
      </c>
    </row>
    <row r="79" spans="1:17" ht="28.9" customHeight="1" x14ac:dyDescent="0.25">
      <c r="A79" s="402"/>
      <c r="B79" s="322"/>
      <c r="C79" s="326" t="s">
        <v>71</v>
      </c>
      <c r="D79" s="327"/>
      <c r="E79" s="327"/>
      <c r="F79" s="327"/>
      <c r="G79" s="327"/>
      <c r="H79" s="327"/>
      <c r="I79" s="328"/>
      <c r="J79" s="316">
        <v>232</v>
      </c>
      <c r="K79" s="317">
        <v>4</v>
      </c>
      <c r="L79" s="317">
        <v>12</v>
      </c>
      <c r="M79" s="318">
        <v>0</v>
      </c>
      <c r="N79" s="319">
        <v>0</v>
      </c>
      <c r="O79" s="337">
        <v>0</v>
      </c>
      <c r="P79" s="337">
        <v>1247423</v>
      </c>
      <c r="Q79" s="346">
        <v>2020619</v>
      </c>
    </row>
    <row r="80" spans="1:17" ht="81.599999999999994" customHeight="1" x14ac:dyDescent="0.25">
      <c r="A80" s="402"/>
      <c r="B80" s="322"/>
      <c r="C80" s="326" t="s">
        <v>251</v>
      </c>
      <c r="D80" s="327"/>
      <c r="E80" s="327"/>
      <c r="F80" s="327"/>
      <c r="G80" s="327"/>
      <c r="H80" s="327"/>
      <c r="I80" s="328"/>
      <c r="J80" s="333">
        <v>232</v>
      </c>
      <c r="K80" s="334">
        <v>4</v>
      </c>
      <c r="L80" s="334">
        <v>12</v>
      </c>
      <c r="M80" s="378">
        <v>6200000000</v>
      </c>
      <c r="N80" s="319">
        <v>0</v>
      </c>
      <c r="O80" s="337">
        <v>0</v>
      </c>
      <c r="P80" s="337">
        <v>1247423</v>
      </c>
      <c r="Q80" s="346">
        <v>2020619</v>
      </c>
    </row>
    <row r="81" spans="1:17" ht="56.45" customHeight="1" x14ac:dyDescent="0.25">
      <c r="A81" s="402"/>
      <c r="B81" s="322"/>
      <c r="C81" s="403" t="s">
        <v>314</v>
      </c>
      <c r="D81" s="404"/>
      <c r="E81" s="404"/>
      <c r="F81" s="404"/>
      <c r="G81" s="404"/>
      <c r="H81" s="404"/>
      <c r="I81" s="405"/>
      <c r="J81" s="406">
        <v>232</v>
      </c>
      <c r="K81" s="407">
        <v>4</v>
      </c>
      <c r="L81" s="407">
        <v>12</v>
      </c>
      <c r="M81" s="408" t="s">
        <v>282</v>
      </c>
      <c r="N81" s="409">
        <v>0</v>
      </c>
      <c r="O81" s="337">
        <v>0</v>
      </c>
      <c r="P81" s="337">
        <v>1247423</v>
      </c>
      <c r="Q81" s="346">
        <v>2020619</v>
      </c>
    </row>
    <row r="82" spans="1:17" ht="33.6" customHeight="1" x14ac:dyDescent="0.25">
      <c r="A82" s="402"/>
      <c r="B82" s="322"/>
      <c r="C82" s="403" t="s">
        <v>283</v>
      </c>
      <c r="D82" s="404"/>
      <c r="E82" s="404"/>
      <c r="F82" s="404"/>
      <c r="G82" s="404"/>
      <c r="H82" s="404"/>
      <c r="I82" s="405"/>
      <c r="J82" s="406">
        <v>232</v>
      </c>
      <c r="K82" s="407">
        <v>4</v>
      </c>
      <c r="L82" s="407">
        <v>12</v>
      </c>
      <c r="M82" s="408" t="s">
        <v>284</v>
      </c>
      <c r="N82" s="409">
        <v>0</v>
      </c>
      <c r="O82" s="337">
        <v>0</v>
      </c>
      <c r="P82" s="337">
        <v>1247423</v>
      </c>
      <c r="Q82" s="346">
        <v>2020619</v>
      </c>
    </row>
    <row r="83" spans="1:17" ht="34.5" customHeight="1" x14ac:dyDescent="0.25">
      <c r="A83" s="402"/>
      <c r="B83" s="322"/>
      <c r="C83" s="403" t="s">
        <v>285</v>
      </c>
      <c r="D83" s="404"/>
      <c r="E83" s="404"/>
      <c r="F83" s="404"/>
      <c r="G83" s="404"/>
      <c r="H83" s="404"/>
      <c r="I83" s="405"/>
      <c r="J83" s="406">
        <v>232</v>
      </c>
      <c r="K83" s="407">
        <v>4</v>
      </c>
      <c r="L83" s="407">
        <v>12</v>
      </c>
      <c r="M83" s="408" t="s">
        <v>284</v>
      </c>
      <c r="N83" s="409">
        <v>410</v>
      </c>
      <c r="O83" s="337">
        <v>0</v>
      </c>
      <c r="P83" s="337">
        <v>1247423</v>
      </c>
      <c r="Q83" s="346">
        <v>2020619</v>
      </c>
    </row>
    <row r="84" spans="1:17" ht="46.9" customHeight="1" x14ac:dyDescent="0.25">
      <c r="A84" s="402"/>
      <c r="B84" s="322"/>
      <c r="C84" s="410" t="s">
        <v>315</v>
      </c>
      <c r="D84" s="411"/>
      <c r="E84" s="411"/>
      <c r="F84" s="411"/>
      <c r="G84" s="411"/>
      <c r="H84" s="411"/>
      <c r="I84" s="412"/>
      <c r="J84" s="406">
        <v>232</v>
      </c>
      <c r="K84" s="407">
        <v>4</v>
      </c>
      <c r="L84" s="407">
        <v>12</v>
      </c>
      <c r="M84" s="408" t="s">
        <v>284</v>
      </c>
      <c r="N84" s="336">
        <v>414</v>
      </c>
      <c r="O84" s="337">
        <v>0</v>
      </c>
      <c r="P84" s="337">
        <v>1247423</v>
      </c>
      <c r="Q84" s="346">
        <v>2020619</v>
      </c>
    </row>
    <row r="85" spans="1:17" ht="31.5" customHeight="1" x14ac:dyDescent="0.2">
      <c r="A85" s="372" t="s">
        <v>286</v>
      </c>
      <c r="B85" s="373"/>
      <c r="C85" s="373"/>
      <c r="D85" s="373"/>
      <c r="E85" s="373"/>
      <c r="F85" s="373"/>
      <c r="G85" s="373"/>
      <c r="H85" s="373"/>
      <c r="I85" s="374"/>
      <c r="J85" s="316">
        <v>232</v>
      </c>
      <c r="K85" s="317">
        <v>5</v>
      </c>
      <c r="L85" s="317">
        <v>0</v>
      </c>
      <c r="M85" s="318">
        <v>0</v>
      </c>
      <c r="N85" s="319">
        <v>0</v>
      </c>
      <c r="O85" s="320">
        <f>O86+O91</f>
        <v>2534924.9500000002</v>
      </c>
      <c r="P85" s="320">
        <f>P86+P91</f>
        <v>717124</v>
      </c>
      <c r="Q85" s="324">
        <f t="shared" ref="Q85" si="21">Q86+Q91</f>
        <v>296928</v>
      </c>
    </row>
    <row r="86" spans="1:17" ht="15" customHeight="1" x14ac:dyDescent="0.2">
      <c r="A86" s="321"/>
      <c r="B86" s="322"/>
      <c r="C86" s="375" t="s">
        <v>95</v>
      </c>
      <c r="D86" s="376"/>
      <c r="E86" s="376"/>
      <c r="F86" s="376"/>
      <c r="G86" s="376"/>
      <c r="H86" s="376"/>
      <c r="I86" s="377"/>
      <c r="J86" s="316">
        <v>232</v>
      </c>
      <c r="K86" s="317">
        <v>5</v>
      </c>
      <c r="L86" s="317">
        <v>1</v>
      </c>
      <c r="M86" s="318">
        <v>0</v>
      </c>
      <c r="N86" s="319">
        <v>0</v>
      </c>
      <c r="O86" s="320">
        <f>O87</f>
        <v>40000</v>
      </c>
      <c r="P86" s="320">
        <f t="shared" ref="P86:Q89" si="22">P87</f>
        <v>40000</v>
      </c>
      <c r="Q86" s="324">
        <f t="shared" si="22"/>
        <v>40000</v>
      </c>
    </row>
    <row r="87" spans="1:17" ht="33" customHeight="1" x14ac:dyDescent="0.25">
      <c r="A87" s="321"/>
      <c r="B87" s="322"/>
      <c r="C87" s="325"/>
      <c r="D87" s="413" t="s">
        <v>263</v>
      </c>
      <c r="E87" s="414"/>
      <c r="F87" s="414"/>
      <c r="G87" s="414"/>
      <c r="H87" s="414"/>
      <c r="I87" s="415"/>
      <c r="J87" s="333">
        <v>232</v>
      </c>
      <c r="K87" s="334">
        <v>5</v>
      </c>
      <c r="L87" s="334">
        <v>1</v>
      </c>
      <c r="M87" s="416">
        <v>7700000000</v>
      </c>
      <c r="N87" s="336">
        <v>0</v>
      </c>
      <c r="O87" s="337">
        <f>O88</f>
        <v>40000</v>
      </c>
      <c r="P87" s="337">
        <f t="shared" si="22"/>
        <v>40000</v>
      </c>
      <c r="Q87" s="346">
        <f t="shared" si="22"/>
        <v>40000</v>
      </c>
    </row>
    <row r="88" spans="1:17" ht="68.25" customHeight="1" x14ac:dyDescent="0.25">
      <c r="A88" s="321"/>
      <c r="B88" s="322"/>
      <c r="C88" s="325"/>
      <c r="D88" s="347"/>
      <c r="E88" s="348" t="s">
        <v>287</v>
      </c>
      <c r="F88" s="348"/>
      <c r="G88" s="348"/>
      <c r="H88" s="348"/>
      <c r="I88" s="348"/>
      <c r="J88" s="333">
        <v>232</v>
      </c>
      <c r="K88" s="334">
        <v>5</v>
      </c>
      <c r="L88" s="334">
        <v>1</v>
      </c>
      <c r="M88" s="416">
        <v>7700090140</v>
      </c>
      <c r="N88" s="336">
        <v>0</v>
      </c>
      <c r="O88" s="337">
        <f>O89</f>
        <v>40000</v>
      </c>
      <c r="P88" s="337">
        <f t="shared" si="22"/>
        <v>40000</v>
      </c>
      <c r="Q88" s="346">
        <f t="shared" si="22"/>
        <v>40000</v>
      </c>
    </row>
    <row r="89" spans="1:17" ht="31.5" customHeight="1" x14ac:dyDescent="0.25">
      <c r="A89" s="321"/>
      <c r="B89" s="322"/>
      <c r="C89" s="325"/>
      <c r="D89" s="347"/>
      <c r="E89" s="347"/>
      <c r="F89" s="348" t="s">
        <v>257</v>
      </c>
      <c r="G89" s="348"/>
      <c r="H89" s="348"/>
      <c r="I89" s="348"/>
      <c r="J89" s="333">
        <v>232</v>
      </c>
      <c r="K89" s="334">
        <v>5</v>
      </c>
      <c r="L89" s="334">
        <v>1</v>
      </c>
      <c r="M89" s="416">
        <v>7700090140</v>
      </c>
      <c r="N89" s="336" t="s">
        <v>258</v>
      </c>
      <c r="O89" s="337">
        <f>O90</f>
        <v>40000</v>
      </c>
      <c r="P89" s="337">
        <f t="shared" si="22"/>
        <v>40000</v>
      </c>
      <c r="Q89" s="337">
        <f t="shared" si="22"/>
        <v>40000</v>
      </c>
    </row>
    <row r="90" spans="1:17" s="419" customFormat="1" ht="41.25" customHeight="1" x14ac:dyDescent="0.25">
      <c r="A90" s="417"/>
      <c r="B90" s="418"/>
      <c r="C90" s="352"/>
      <c r="D90" s="353"/>
      <c r="E90" s="353"/>
      <c r="F90" s="350" t="s">
        <v>310</v>
      </c>
      <c r="G90" s="350"/>
      <c r="H90" s="350"/>
      <c r="I90" s="350"/>
      <c r="J90" s="333">
        <v>232</v>
      </c>
      <c r="K90" s="334">
        <v>5</v>
      </c>
      <c r="L90" s="334">
        <v>1</v>
      </c>
      <c r="M90" s="416">
        <v>7700090140</v>
      </c>
      <c r="N90" s="336">
        <v>244</v>
      </c>
      <c r="O90" s="337">
        <v>40000</v>
      </c>
      <c r="P90" s="337">
        <v>40000</v>
      </c>
      <c r="Q90" s="337">
        <v>40000</v>
      </c>
    </row>
    <row r="91" spans="1:17" ht="21.75" customHeight="1" x14ac:dyDescent="0.2">
      <c r="A91" s="321"/>
      <c r="B91" s="322"/>
      <c r="C91" s="375" t="s">
        <v>59</v>
      </c>
      <c r="D91" s="376"/>
      <c r="E91" s="376"/>
      <c r="F91" s="376"/>
      <c r="G91" s="376"/>
      <c r="H91" s="376"/>
      <c r="I91" s="377"/>
      <c r="J91" s="316">
        <v>232</v>
      </c>
      <c r="K91" s="317">
        <v>5</v>
      </c>
      <c r="L91" s="317">
        <v>3</v>
      </c>
      <c r="M91" s="318">
        <v>0</v>
      </c>
      <c r="N91" s="319">
        <v>0</v>
      </c>
      <c r="O91" s="320">
        <f>O92</f>
        <v>2494924.9500000002</v>
      </c>
      <c r="P91" s="320">
        <f>P92</f>
        <v>677124</v>
      </c>
      <c r="Q91" s="324">
        <f>Q92</f>
        <v>256928</v>
      </c>
    </row>
    <row r="92" spans="1:17" ht="99.75" customHeight="1" x14ac:dyDescent="0.25">
      <c r="A92" s="321"/>
      <c r="B92" s="322"/>
      <c r="C92" s="354"/>
      <c r="D92" s="420"/>
      <c r="E92" s="327" t="s">
        <v>251</v>
      </c>
      <c r="F92" s="327"/>
      <c r="G92" s="327"/>
      <c r="H92" s="327"/>
      <c r="I92" s="328"/>
      <c r="J92" s="316">
        <v>232</v>
      </c>
      <c r="K92" s="317">
        <v>5</v>
      </c>
      <c r="L92" s="317">
        <v>3</v>
      </c>
      <c r="M92" s="329">
        <v>6200000000</v>
      </c>
      <c r="N92" s="319">
        <v>0</v>
      </c>
      <c r="O92" s="320">
        <f>O93+O97</f>
        <v>2494924.9500000002</v>
      </c>
      <c r="P92" s="320">
        <f>P93+P97</f>
        <v>677124</v>
      </c>
      <c r="Q92" s="320">
        <f>Q93+Q97</f>
        <v>256928</v>
      </c>
    </row>
    <row r="93" spans="1:17" ht="33" customHeight="1" x14ac:dyDescent="0.25">
      <c r="A93" s="321"/>
      <c r="B93" s="322"/>
      <c r="C93" s="325"/>
      <c r="D93" s="343" t="s">
        <v>288</v>
      </c>
      <c r="E93" s="344"/>
      <c r="F93" s="344"/>
      <c r="G93" s="344"/>
      <c r="H93" s="344"/>
      <c r="I93" s="345"/>
      <c r="J93" s="333">
        <v>232</v>
      </c>
      <c r="K93" s="334">
        <v>5</v>
      </c>
      <c r="L93" s="334">
        <v>3</v>
      </c>
      <c r="M93" s="335">
        <v>6260000000</v>
      </c>
      <c r="N93" s="336">
        <v>0</v>
      </c>
      <c r="O93" s="337">
        <f>O94</f>
        <v>1359824.95</v>
      </c>
      <c r="P93" s="337">
        <f t="shared" ref="P93:Q94" si="23">P94</f>
        <v>677124</v>
      </c>
      <c r="Q93" s="346">
        <f t="shared" si="23"/>
        <v>256928</v>
      </c>
    </row>
    <row r="94" spans="1:17" ht="37.5" customHeight="1" x14ac:dyDescent="0.25">
      <c r="A94" s="321"/>
      <c r="B94" s="322"/>
      <c r="C94" s="325"/>
      <c r="D94" s="158"/>
      <c r="E94" s="343" t="s">
        <v>289</v>
      </c>
      <c r="F94" s="344"/>
      <c r="G94" s="344"/>
      <c r="H94" s="344"/>
      <c r="I94" s="345"/>
      <c r="J94" s="333">
        <v>232</v>
      </c>
      <c r="K94" s="334">
        <v>5</v>
      </c>
      <c r="L94" s="334">
        <v>3</v>
      </c>
      <c r="M94" s="335">
        <v>6260095310</v>
      </c>
      <c r="N94" s="336">
        <v>0</v>
      </c>
      <c r="O94" s="337">
        <f>O95</f>
        <v>1359824.95</v>
      </c>
      <c r="P94" s="337">
        <f t="shared" si="23"/>
        <v>677124</v>
      </c>
      <c r="Q94" s="346">
        <f t="shared" si="23"/>
        <v>256928</v>
      </c>
    </row>
    <row r="95" spans="1:17" ht="45" customHeight="1" x14ac:dyDescent="0.25">
      <c r="A95" s="321"/>
      <c r="B95" s="322"/>
      <c r="C95" s="325"/>
      <c r="D95" s="347"/>
      <c r="E95" s="347"/>
      <c r="F95" s="348" t="s">
        <v>257</v>
      </c>
      <c r="G95" s="348"/>
      <c r="H95" s="348"/>
      <c r="I95" s="348"/>
      <c r="J95" s="333">
        <v>232</v>
      </c>
      <c r="K95" s="334">
        <v>5</v>
      </c>
      <c r="L95" s="334">
        <v>3</v>
      </c>
      <c r="M95" s="335">
        <v>6260095310</v>
      </c>
      <c r="N95" s="336" t="s">
        <v>258</v>
      </c>
      <c r="O95" s="337">
        <f>O96</f>
        <v>1359824.95</v>
      </c>
      <c r="P95" s="337">
        <f>P96</f>
        <v>677124</v>
      </c>
      <c r="Q95" s="346">
        <f>Q96</f>
        <v>256928</v>
      </c>
    </row>
    <row r="96" spans="1:17" ht="48.75" customHeight="1" x14ac:dyDescent="0.25">
      <c r="A96" s="321"/>
      <c r="B96" s="322"/>
      <c r="C96" s="325"/>
      <c r="D96" s="347"/>
      <c r="E96" s="347"/>
      <c r="F96" s="350" t="s">
        <v>310</v>
      </c>
      <c r="G96" s="350"/>
      <c r="H96" s="350"/>
      <c r="I96" s="350"/>
      <c r="J96" s="333">
        <v>232</v>
      </c>
      <c r="K96" s="334">
        <v>5</v>
      </c>
      <c r="L96" s="334">
        <v>3</v>
      </c>
      <c r="M96" s="335">
        <v>6260095310</v>
      </c>
      <c r="N96" s="336">
        <v>244</v>
      </c>
      <c r="O96" s="337">
        <v>1359824.95</v>
      </c>
      <c r="P96" s="337">
        <v>677124</v>
      </c>
      <c r="Q96" s="337">
        <v>256928</v>
      </c>
    </row>
    <row r="97" spans="1:17" ht="64.900000000000006" customHeight="1" x14ac:dyDescent="0.25">
      <c r="A97" s="351"/>
      <c r="B97" s="322"/>
      <c r="C97" s="325"/>
      <c r="D97" s="347"/>
      <c r="E97" s="347"/>
      <c r="F97" s="421" t="s">
        <v>290</v>
      </c>
      <c r="G97" s="421"/>
      <c r="H97" s="421"/>
      <c r="I97" s="421"/>
      <c r="J97" s="333">
        <v>232</v>
      </c>
      <c r="K97" s="334">
        <v>5</v>
      </c>
      <c r="L97" s="334">
        <v>3</v>
      </c>
      <c r="M97" s="401" t="s">
        <v>291</v>
      </c>
      <c r="N97" s="422">
        <v>0</v>
      </c>
      <c r="O97" s="337">
        <f>O98</f>
        <v>1135100</v>
      </c>
      <c r="P97" s="423">
        <f>P98</f>
        <v>0</v>
      </c>
      <c r="Q97" s="337">
        <v>0</v>
      </c>
    </row>
    <row r="98" spans="1:17" ht="28.15" customHeight="1" x14ac:dyDescent="0.25">
      <c r="A98" s="351"/>
      <c r="B98" s="322"/>
      <c r="C98" s="325"/>
      <c r="D98" s="347"/>
      <c r="E98" s="347"/>
      <c r="F98" s="348" t="s">
        <v>257</v>
      </c>
      <c r="G98" s="348"/>
      <c r="H98" s="348"/>
      <c r="I98" s="348"/>
      <c r="J98" s="333">
        <v>232</v>
      </c>
      <c r="K98" s="334">
        <v>5</v>
      </c>
      <c r="L98" s="334">
        <v>3</v>
      </c>
      <c r="M98" s="401" t="s">
        <v>291</v>
      </c>
      <c r="N98" s="336">
        <v>240</v>
      </c>
      <c r="O98" s="337">
        <v>1135100</v>
      </c>
      <c r="P98" s="423">
        <f t="shared" ref="P98" si="24">P99</f>
        <v>0</v>
      </c>
      <c r="Q98" s="337">
        <v>0</v>
      </c>
    </row>
    <row r="99" spans="1:17" ht="33" customHeight="1" x14ac:dyDescent="0.25">
      <c r="A99" s="351"/>
      <c r="B99" s="322"/>
      <c r="C99" s="325"/>
      <c r="D99" s="347"/>
      <c r="E99" s="347"/>
      <c r="F99" s="350" t="s">
        <v>310</v>
      </c>
      <c r="G99" s="350"/>
      <c r="H99" s="350"/>
      <c r="I99" s="350"/>
      <c r="J99" s="333">
        <v>232</v>
      </c>
      <c r="K99" s="334">
        <v>5</v>
      </c>
      <c r="L99" s="334">
        <v>3</v>
      </c>
      <c r="M99" s="401" t="s">
        <v>291</v>
      </c>
      <c r="N99" s="336">
        <v>244</v>
      </c>
      <c r="O99" s="337">
        <v>1135100</v>
      </c>
      <c r="P99" s="423">
        <v>0</v>
      </c>
      <c r="Q99" s="337">
        <v>0</v>
      </c>
    </row>
    <row r="100" spans="1:17" ht="15" customHeight="1" x14ac:dyDescent="0.2">
      <c r="A100" s="424" t="s">
        <v>292</v>
      </c>
      <c r="B100" s="425"/>
      <c r="C100" s="425"/>
      <c r="D100" s="425"/>
      <c r="E100" s="425"/>
      <c r="F100" s="425"/>
      <c r="G100" s="425"/>
      <c r="H100" s="425"/>
      <c r="I100" s="426"/>
      <c r="J100" s="427">
        <v>232</v>
      </c>
      <c r="K100" s="428">
        <v>8</v>
      </c>
      <c r="L100" s="428">
        <v>0</v>
      </c>
      <c r="M100" s="429">
        <v>0</v>
      </c>
      <c r="N100" s="430">
        <v>0</v>
      </c>
      <c r="O100" s="386">
        <f>O101</f>
        <v>5737720</v>
      </c>
      <c r="P100" s="386">
        <f t="shared" ref="P100:Q100" si="25">P101</f>
        <v>8318900</v>
      </c>
      <c r="Q100" s="431">
        <f t="shared" si="25"/>
        <v>5240500</v>
      </c>
    </row>
    <row r="101" spans="1:17" ht="15" customHeight="1" x14ac:dyDescent="0.2">
      <c r="A101" s="432"/>
      <c r="B101" s="433"/>
      <c r="C101" s="434" t="s">
        <v>62</v>
      </c>
      <c r="D101" s="435"/>
      <c r="E101" s="435"/>
      <c r="F101" s="435"/>
      <c r="G101" s="435"/>
      <c r="H101" s="435"/>
      <c r="I101" s="436"/>
      <c r="J101" s="427">
        <v>232</v>
      </c>
      <c r="K101" s="428">
        <v>8</v>
      </c>
      <c r="L101" s="428">
        <v>1</v>
      </c>
      <c r="M101" s="429">
        <v>0</v>
      </c>
      <c r="N101" s="430">
        <v>0</v>
      </c>
      <c r="O101" s="386">
        <f>O104</f>
        <v>5737720</v>
      </c>
      <c r="P101" s="386">
        <f t="shared" ref="P101:Q101" si="26">P104</f>
        <v>8318900</v>
      </c>
      <c r="Q101" s="431">
        <f t="shared" si="26"/>
        <v>5240500</v>
      </c>
    </row>
    <row r="102" spans="1:17" ht="105.75" customHeight="1" x14ac:dyDescent="0.25">
      <c r="A102" s="432"/>
      <c r="B102" s="433"/>
      <c r="C102" s="437"/>
      <c r="D102" s="438"/>
      <c r="E102" s="438"/>
      <c r="F102" s="326" t="s">
        <v>251</v>
      </c>
      <c r="G102" s="327"/>
      <c r="H102" s="327"/>
      <c r="I102" s="327"/>
      <c r="J102" s="427">
        <v>232</v>
      </c>
      <c r="K102" s="428">
        <v>8</v>
      </c>
      <c r="L102" s="428">
        <v>1</v>
      </c>
      <c r="M102" s="392">
        <v>6200000000</v>
      </c>
      <c r="N102" s="430">
        <v>0</v>
      </c>
      <c r="O102" s="386">
        <f>O103</f>
        <v>5737720</v>
      </c>
      <c r="P102" s="386">
        <f>P103</f>
        <v>8318900</v>
      </c>
      <c r="Q102" s="386">
        <f>Q103</f>
        <v>5240500</v>
      </c>
    </row>
    <row r="103" spans="1:17" ht="35.25" customHeight="1" x14ac:dyDescent="0.25">
      <c r="A103" s="321"/>
      <c r="B103" s="322"/>
      <c r="C103" s="325"/>
      <c r="D103" s="343" t="s">
        <v>293</v>
      </c>
      <c r="E103" s="344"/>
      <c r="F103" s="344"/>
      <c r="G103" s="344"/>
      <c r="H103" s="344"/>
      <c r="I103" s="345"/>
      <c r="J103" s="333">
        <v>232</v>
      </c>
      <c r="K103" s="334">
        <v>8</v>
      </c>
      <c r="L103" s="334">
        <v>1</v>
      </c>
      <c r="M103" s="335">
        <v>6270000000</v>
      </c>
      <c r="N103" s="336">
        <v>0</v>
      </c>
      <c r="O103" s="337">
        <f>O104</f>
        <v>5737720</v>
      </c>
      <c r="P103" s="337">
        <f t="shared" ref="P103:Q103" si="27">P104</f>
        <v>8318900</v>
      </c>
      <c r="Q103" s="346">
        <f t="shared" si="27"/>
        <v>5240500</v>
      </c>
    </row>
    <row r="104" spans="1:17" ht="41.25" customHeight="1" x14ac:dyDescent="0.25">
      <c r="A104" s="321"/>
      <c r="B104" s="322"/>
      <c r="C104" s="325"/>
      <c r="D104" s="158"/>
      <c r="E104" s="343" t="s">
        <v>294</v>
      </c>
      <c r="F104" s="344"/>
      <c r="G104" s="344"/>
      <c r="H104" s="344"/>
      <c r="I104" s="345"/>
      <c r="J104" s="333">
        <v>232</v>
      </c>
      <c r="K104" s="334">
        <v>8</v>
      </c>
      <c r="L104" s="334">
        <v>1</v>
      </c>
      <c r="M104" s="335">
        <v>6270095220</v>
      </c>
      <c r="N104" s="336">
        <v>0</v>
      </c>
      <c r="O104" s="337">
        <f>O108+O105</f>
        <v>5737720</v>
      </c>
      <c r="P104" s="337">
        <f>P108+P105</f>
        <v>8318900</v>
      </c>
      <c r="Q104" s="346">
        <f>Q108+Q105</f>
        <v>5240500</v>
      </c>
    </row>
    <row r="105" spans="1:17" ht="36" customHeight="1" x14ac:dyDescent="0.25">
      <c r="A105" s="321"/>
      <c r="B105" s="322"/>
      <c r="C105" s="325"/>
      <c r="D105" s="347"/>
      <c r="E105" s="347"/>
      <c r="F105" s="369" t="s">
        <v>257</v>
      </c>
      <c r="G105" s="370"/>
      <c r="H105" s="370"/>
      <c r="I105" s="371"/>
      <c r="J105" s="333">
        <v>232</v>
      </c>
      <c r="K105" s="334">
        <v>8</v>
      </c>
      <c r="L105" s="334">
        <v>1</v>
      </c>
      <c r="M105" s="335">
        <v>6270095220</v>
      </c>
      <c r="N105" s="336">
        <v>240</v>
      </c>
      <c r="O105" s="337">
        <f>O106</f>
        <v>996620</v>
      </c>
      <c r="P105" s="337">
        <f>P106+P109</f>
        <v>3577800</v>
      </c>
      <c r="Q105" s="337">
        <f t="shared" ref="Q105" si="28">Q106</f>
        <v>499400</v>
      </c>
    </row>
    <row r="106" spans="1:17" ht="36.75" customHeight="1" x14ac:dyDescent="0.25">
      <c r="A106" s="321"/>
      <c r="B106" s="322"/>
      <c r="C106" s="325"/>
      <c r="D106" s="347"/>
      <c r="E106" s="347"/>
      <c r="F106" s="439" t="s">
        <v>310</v>
      </c>
      <c r="G106" s="439"/>
      <c r="H106" s="439"/>
      <c r="I106" s="439"/>
      <c r="J106" s="383">
        <v>232</v>
      </c>
      <c r="K106" s="384">
        <v>8</v>
      </c>
      <c r="L106" s="384">
        <v>1</v>
      </c>
      <c r="M106" s="335">
        <v>6270095220</v>
      </c>
      <c r="N106" s="385">
        <v>244</v>
      </c>
      <c r="O106" s="390">
        <v>996620</v>
      </c>
      <c r="P106" s="390">
        <v>337300</v>
      </c>
      <c r="Q106" s="390">
        <v>499400</v>
      </c>
    </row>
    <row r="107" spans="1:17" ht="60" customHeight="1" x14ac:dyDescent="0.25">
      <c r="A107" s="321"/>
      <c r="B107" s="322"/>
      <c r="C107" s="325"/>
      <c r="D107" s="347"/>
      <c r="E107" s="347"/>
      <c r="F107" s="440" t="s">
        <v>316</v>
      </c>
      <c r="G107" s="441"/>
      <c r="H107" s="441"/>
      <c r="I107" s="442"/>
      <c r="J107" s="333">
        <v>232</v>
      </c>
      <c r="K107" s="334">
        <v>8</v>
      </c>
      <c r="L107" s="334">
        <v>1</v>
      </c>
      <c r="M107" s="335">
        <v>6270075080</v>
      </c>
      <c r="N107" s="385">
        <v>0</v>
      </c>
      <c r="O107" s="337">
        <f>O108</f>
        <v>4741100</v>
      </c>
      <c r="P107" s="337">
        <f t="shared" ref="P107:Q107" si="29">P108</f>
        <v>4741100</v>
      </c>
      <c r="Q107" s="337">
        <f t="shared" si="29"/>
        <v>4741100</v>
      </c>
    </row>
    <row r="108" spans="1:17" ht="22.15" customHeight="1" x14ac:dyDescent="0.25">
      <c r="A108" s="321"/>
      <c r="B108" s="322"/>
      <c r="C108" s="325"/>
      <c r="D108" s="347"/>
      <c r="E108" s="347"/>
      <c r="F108" s="348" t="s">
        <v>42</v>
      </c>
      <c r="G108" s="348"/>
      <c r="H108" s="348"/>
      <c r="I108" s="348"/>
      <c r="J108" s="333">
        <v>232</v>
      </c>
      <c r="K108" s="334">
        <v>8</v>
      </c>
      <c r="L108" s="334">
        <v>1</v>
      </c>
      <c r="M108" s="335">
        <v>6270075080</v>
      </c>
      <c r="N108" s="336">
        <v>540</v>
      </c>
      <c r="O108" s="337">
        <v>4741100</v>
      </c>
      <c r="P108" s="337">
        <v>4741100</v>
      </c>
      <c r="Q108" s="346">
        <v>4741100</v>
      </c>
    </row>
    <row r="109" spans="1:17" ht="22.15" customHeight="1" x14ac:dyDescent="0.25">
      <c r="A109" s="400"/>
      <c r="B109" s="322"/>
      <c r="C109" s="350" t="s">
        <v>296</v>
      </c>
      <c r="D109" s="350"/>
      <c r="E109" s="350"/>
      <c r="F109" s="350"/>
      <c r="G109" s="350"/>
      <c r="H109" s="350"/>
      <c r="I109" s="350"/>
      <c r="J109" s="333">
        <v>232</v>
      </c>
      <c r="K109" s="334">
        <v>8</v>
      </c>
      <c r="L109" s="334">
        <v>1</v>
      </c>
      <c r="M109" s="443" t="s">
        <v>297</v>
      </c>
      <c r="N109" s="336">
        <v>0</v>
      </c>
      <c r="O109" s="337">
        <v>0</v>
      </c>
      <c r="P109" s="337">
        <f>P110</f>
        <v>3240500</v>
      </c>
      <c r="Q109" s="337">
        <v>0</v>
      </c>
    </row>
    <row r="110" spans="1:17" ht="42" customHeight="1" x14ac:dyDescent="0.25">
      <c r="A110" s="400"/>
      <c r="B110" s="322"/>
      <c r="C110" s="350" t="s">
        <v>275</v>
      </c>
      <c r="D110" s="350"/>
      <c r="E110" s="350"/>
      <c r="F110" s="350"/>
      <c r="G110" s="350"/>
      <c r="H110" s="350"/>
      <c r="I110" s="350"/>
      <c r="J110" s="333">
        <v>232</v>
      </c>
      <c r="K110" s="334">
        <v>8</v>
      </c>
      <c r="L110" s="334">
        <v>1</v>
      </c>
      <c r="M110" s="443" t="s">
        <v>297</v>
      </c>
      <c r="N110" s="336">
        <v>240</v>
      </c>
      <c r="O110" s="337">
        <v>0</v>
      </c>
      <c r="P110" s="337">
        <f>P111</f>
        <v>3240500</v>
      </c>
      <c r="Q110" s="337">
        <v>0</v>
      </c>
    </row>
    <row r="111" spans="1:17" ht="42.6" customHeight="1" x14ac:dyDescent="0.25">
      <c r="A111" s="400"/>
      <c r="B111" s="322"/>
      <c r="C111" s="350" t="s">
        <v>317</v>
      </c>
      <c r="D111" s="350"/>
      <c r="E111" s="350"/>
      <c r="F111" s="350"/>
      <c r="G111" s="350"/>
      <c r="H111" s="350"/>
      <c r="I111" s="350"/>
      <c r="J111" s="333">
        <v>232</v>
      </c>
      <c r="K111" s="334">
        <v>8</v>
      </c>
      <c r="L111" s="334">
        <v>1</v>
      </c>
      <c r="M111" s="443" t="s">
        <v>297</v>
      </c>
      <c r="N111" s="336">
        <v>243</v>
      </c>
      <c r="O111" s="337">
        <v>0</v>
      </c>
      <c r="P111" s="337">
        <v>3240500</v>
      </c>
      <c r="Q111" s="337">
        <v>0</v>
      </c>
    </row>
    <row r="112" spans="1:17" ht="18" customHeight="1" x14ac:dyDescent="0.2">
      <c r="A112" s="444" t="s">
        <v>298</v>
      </c>
      <c r="B112" s="445"/>
      <c r="C112" s="445"/>
      <c r="D112" s="445"/>
      <c r="E112" s="445"/>
      <c r="F112" s="445"/>
      <c r="G112" s="445"/>
      <c r="H112" s="445"/>
      <c r="I112" s="446"/>
      <c r="J112" s="316">
        <v>232</v>
      </c>
      <c r="K112" s="317">
        <v>11</v>
      </c>
      <c r="L112" s="317">
        <v>0</v>
      </c>
      <c r="M112" s="318">
        <v>0</v>
      </c>
      <c r="N112" s="319">
        <v>0</v>
      </c>
      <c r="O112" s="320">
        <f t="shared" ref="O112:Q117" si="30">O113</f>
        <v>30000</v>
      </c>
      <c r="P112" s="320">
        <f t="shared" si="30"/>
        <v>30000</v>
      </c>
      <c r="Q112" s="320">
        <f t="shared" si="30"/>
        <v>30000</v>
      </c>
    </row>
    <row r="113" spans="1:17" ht="18" customHeight="1" x14ac:dyDescent="0.25">
      <c r="A113" s="321"/>
      <c r="B113" s="322"/>
      <c r="C113" s="326" t="s">
        <v>299</v>
      </c>
      <c r="D113" s="327"/>
      <c r="E113" s="327"/>
      <c r="F113" s="327"/>
      <c r="G113" s="327"/>
      <c r="H113" s="327"/>
      <c r="I113" s="328"/>
      <c r="J113" s="333">
        <v>232</v>
      </c>
      <c r="K113" s="334">
        <v>11</v>
      </c>
      <c r="L113" s="334">
        <v>1</v>
      </c>
      <c r="M113" s="416">
        <v>0</v>
      </c>
      <c r="N113" s="336">
        <v>0</v>
      </c>
      <c r="O113" s="337">
        <f t="shared" si="30"/>
        <v>30000</v>
      </c>
      <c r="P113" s="337">
        <f t="shared" si="30"/>
        <v>30000</v>
      </c>
      <c r="Q113" s="337">
        <f t="shared" si="30"/>
        <v>30000</v>
      </c>
    </row>
    <row r="114" spans="1:17" ht="96.75" customHeight="1" x14ac:dyDescent="0.25">
      <c r="A114" s="321"/>
      <c r="B114" s="322"/>
      <c r="C114" s="342" t="s">
        <v>251</v>
      </c>
      <c r="D114" s="342"/>
      <c r="E114" s="342"/>
      <c r="F114" s="342"/>
      <c r="G114" s="342"/>
      <c r="H114" s="342"/>
      <c r="I114" s="342"/>
      <c r="J114" s="333">
        <v>232</v>
      </c>
      <c r="K114" s="334">
        <v>11</v>
      </c>
      <c r="L114" s="334">
        <v>1</v>
      </c>
      <c r="M114" s="329">
        <v>6200000000</v>
      </c>
      <c r="N114" s="336">
        <v>0</v>
      </c>
      <c r="O114" s="337">
        <f t="shared" si="30"/>
        <v>30000</v>
      </c>
      <c r="P114" s="337">
        <f t="shared" si="30"/>
        <v>30000</v>
      </c>
      <c r="Q114" s="337">
        <f t="shared" si="30"/>
        <v>30000</v>
      </c>
    </row>
    <row r="115" spans="1:17" ht="60.75" customHeight="1" x14ac:dyDescent="0.25">
      <c r="A115" s="321"/>
      <c r="B115" s="322"/>
      <c r="C115" s="447" t="s">
        <v>300</v>
      </c>
      <c r="D115" s="448"/>
      <c r="E115" s="448"/>
      <c r="F115" s="448"/>
      <c r="G115" s="448"/>
      <c r="H115" s="448"/>
      <c r="I115" s="449"/>
      <c r="J115" s="333">
        <v>232</v>
      </c>
      <c r="K115" s="334">
        <v>11</v>
      </c>
      <c r="L115" s="334">
        <v>1</v>
      </c>
      <c r="M115" s="335">
        <v>6280000000</v>
      </c>
      <c r="N115" s="336">
        <v>0</v>
      </c>
      <c r="O115" s="337">
        <f t="shared" si="30"/>
        <v>30000</v>
      </c>
      <c r="P115" s="337">
        <f t="shared" si="30"/>
        <v>30000</v>
      </c>
      <c r="Q115" s="337">
        <f t="shared" si="30"/>
        <v>30000</v>
      </c>
    </row>
    <row r="116" spans="1:17" ht="63.75" customHeight="1" x14ac:dyDescent="0.25">
      <c r="A116" s="321"/>
      <c r="B116" s="322"/>
      <c r="C116" s="447" t="s">
        <v>301</v>
      </c>
      <c r="D116" s="448"/>
      <c r="E116" s="448"/>
      <c r="F116" s="448"/>
      <c r="G116" s="448"/>
      <c r="H116" s="448"/>
      <c r="I116" s="449"/>
      <c r="J116" s="333">
        <v>232</v>
      </c>
      <c r="K116" s="334">
        <v>11</v>
      </c>
      <c r="L116" s="334">
        <v>1</v>
      </c>
      <c r="M116" s="335">
        <v>6280095240</v>
      </c>
      <c r="N116" s="336">
        <v>0</v>
      </c>
      <c r="O116" s="337">
        <f t="shared" si="30"/>
        <v>30000</v>
      </c>
      <c r="P116" s="337">
        <f t="shared" si="30"/>
        <v>30000</v>
      </c>
      <c r="Q116" s="337">
        <f t="shared" si="30"/>
        <v>30000</v>
      </c>
    </row>
    <row r="117" spans="1:17" ht="31.5" customHeight="1" x14ac:dyDescent="0.25">
      <c r="A117" s="321"/>
      <c r="B117" s="322"/>
      <c r="C117" s="325"/>
      <c r="D117" s="353"/>
      <c r="E117" s="353"/>
      <c r="F117" s="350" t="s">
        <v>257</v>
      </c>
      <c r="G117" s="350"/>
      <c r="H117" s="350"/>
      <c r="I117" s="350"/>
      <c r="J117" s="333">
        <v>232</v>
      </c>
      <c r="K117" s="334">
        <v>11</v>
      </c>
      <c r="L117" s="334">
        <v>1</v>
      </c>
      <c r="M117" s="335">
        <v>6280095240</v>
      </c>
      <c r="N117" s="336">
        <v>240</v>
      </c>
      <c r="O117" s="337">
        <f t="shared" si="30"/>
        <v>30000</v>
      </c>
      <c r="P117" s="337">
        <f t="shared" si="30"/>
        <v>30000</v>
      </c>
      <c r="Q117" s="337">
        <f t="shared" si="30"/>
        <v>30000</v>
      </c>
    </row>
    <row r="118" spans="1:17" ht="33.75" customHeight="1" x14ac:dyDescent="0.25">
      <c r="A118" s="321"/>
      <c r="B118" s="322"/>
      <c r="C118" s="325"/>
      <c r="D118" s="353"/>
      <c r="E118" s="353"/>
      <c r="F118" s="350" t="s">
        <v>310</v>
      </c>
      <c r="G118" s="350"/>
      <c r="H118" s="350"/>
      <c r="I118" s="350"/>
      <c r="J118" s="333">
        <v>232</v>
      </c>
      <c r="K118" s="334">
        <v>11</v>
      </c>
      <c r="L118" s="334">
        <v>1</v>
      </c>
      <c r="M118" s="335">
        <v>6280095240</v>
      </c>
      <c r="N118" s="336">
        <v>244</v>
      </c>
      <c r="O118" s="337">
        <v>30000</v>
      </c>
      <c r="P118" s="337">
        <v>30000</v>
      </c>
      <c r="Q118" s="346">
        <v>30000</v>
      </c>
    </row>
    <row r="119" spans="1:17" ht="15.75" customHeight="1" thickBot="1" x14ac:dyDescent="0.3">
      <c r="A119" s="450"/>
      <c r="B119" s="451" t="s">
        <v>318</v>
      </c>
      <c r="C119" s="452"/>
      <c r="D119" s="452"/>
      <c r="E119" s="452"/>
      <c r="F119" s="452"/>
      <c r="G119" s="452"/>
      <c r="H119" s="452"/>
      <c r="I119" s="453"/>
      <c r="J119" s="454"/>
      <c r="K119" s="454"/>
      <c r="L119" s="454"/>
      <c r="M119" s="455"/>
      <c r="N119" s="455"/>
      <c r="O119" s="456">
        <f>O112+O100+O85+O69+O50+O40+O10</f>
        <v>17198603.329999998</v>
      </c>
      <c r="P119" s="456">
        <f>P10+P42+P50+P69+P85+P100+P112</f>
        <v>17834000</v>
      </c>
      <c r="Q119" s="456">
        <f>Q112+Q100+Q85+Q69+Q50+Q40+Q10</f>
        <v>15168900</v>
      </c>
    </row>
    <row r="123" spans="1:17" x14ac:dyDescent="0.2">
      <c r="H123" s="419"/>
    </row>
  </sheetData>
  <mergeCells count="113">
    <mergeCell ref="C115:I115"/>
    <mergeCell ref="C116:I116"/>
    <mergeCell ref="F117:I117"/>
    <mergeCell ref="F118:I118"/>
    <mergeCell ref="B119:I119"/>
    <mergeCell ref="C109:I109"/>
    <mergeCell ref="C110:I110"/>
    <mergeCell ref="C111:I111"/>
    <mergeCell ref="A112:I112"/>
    <mergeCell ref="C113:I113"/>
    <mergeCell ref="C114:I114"/>
    <mergeCell ref="D103:I103"/>
    <mergeCell ref="E104:I104"/>
    <mergeCell ref="F105:I105"/>
    <mergeCell ref="F106:I106"/>
    <mergeCell ref="F107:I107"/>
    <mergeCell ref="F108:I108"/>
    <mergeCell ref="F97:I97"/>
    <mergeCell ref="F98:I98"/>
    <mergeCell ref="F99:I99"/>
    <mergeCell ref="A100:I100"/>
    <mergeCell ref="C101:I101"/>
    <mergeCell ref="F102:I102"/>
    <mergeCell ref="C91:I91"/>
    <mergeCell ref="E92:I92"/>
    <mergeCell ref="D93:I93"/>
    <mergeCell ref="E94:I94"/>
    <mergeCell ref="F95:I95"/>
    <mergeCell ref="F96:I96"/>
    <mergeCell ref="A85:I85"/>
    <mergeCell ref="C86:I86"/>
    <mergeCell ref="D87:I87"/>
    <mergeCell ref="E88:I88"/>
    <mergeCell ref="F89:I89"/>
    <mergeCell ref="F90:I90"/>
    <mergeCell ref="C79:I79"/>
    <mergeCell ref="C80:I80"/>
    <mergeCell ref="C81:I81"/>
    <mergeCell ref="C82:I82"/>
    <mergeCell ref="C83:I83"/>
    <mergeCell ref="C84:I84"/>
    <mergeCell ref="D73:I73"/>
    <mergeCell ref="F74:I74"/>
    <mergeCell ref="E75:I75"/>
    <mergeCell ref="D76:I76"/>
    <mergeCell ref="D77:I77"/>
    <mergeCell ref="D78:I78"/>
    <mergeCell ref="F67:I67"/>
    <mergeCell ref="F68:I68"/>
    <mergeCell ref="A69:I69"/>
    <mergeCell ref="C70:I70"/>
    <mergeCell ref="D71:I71"/>
    <mergeCell ref="D72:I72"/>
    <mergeCell ref="F61:I61"/>
    <mergeCell ref="F62:I62"/>
    <mergeCell ref="F63:I63"/>
    <mergeCell ref="F64:I64"/>
    <mergeCell ref="F65:I65"/>
    <mergeCell ref="F66:I66"/>
    <mergeCell ref="F55:I55"/>
    <mergeCell ref="F56:I56"/>
    <mergeCell ref="C57:I57"/>
    <mergeCell ref="D58:I58"/>
    <mergeCell ref="D59:I59"/>
    <mergeCell ref="E60:I60"/>
    <mergeCell ref="F49:I49"/>
    <mergeCell ref="A50:I50"/>
    <mergeCell ref="C51:I51"/>
    <mergeCell ref="D52:I52"/>
    <mergeCell ref="D53:I53"/>
    <mergeCell ref="D54:I54"/>
    <mergeCell ref="D43:I43"/>
    <mergeCell ref="F44:I44"/>
    <mergeCell ref="F45:I45"/>
    <mergeCell ref="F46:I46"/>
    <mergeCell ref="F47:I47"/>
    <mergeCell ref="F48:I48"/>
    <mergeCell ref="F37:I37"/>
    <mergeCell ref="F38:I38"/>
    <mergeCell ref="F39:I39"/>
    <mergeCell ref="A40:I40"/>
    <mergeCell ref="C41:I41"/>
    <mergeCell ref="D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Лист5</vt:lpstr>
      <vt:lpstr>Лист6</vt:lpstr>
      <vt:lpstr>Лист7</vt:lpstr>
      <vt:lpstr>Лист8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2019-11-25T11:45:16Z</cp:lastPrinted>
  <dcterms:created xsi:type="dcterms:W3CDTF">2010-12-16T03:42:04Z</dcterms:created>
  <dcterms:modified xsi:type="dcterms:W3CDTF">2020-06-17T03:06:49Z</dcterms:modified>
</cp:coreProperties>
</file>