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Новочеркасск\"/>
    </mc:Choice>
  </mc:AlternateContent>
  <bookViews>
    <workbookView xWindow="0" yWindow="0" windowWidth="20490" windowHeight="7755"/>
  </bookViews>
  <sheets>
    <sheet name="Прил1" sheetId="1" r:id="rId1"/>
    <sheet name="Прил5" sheetId="4" r:id="rId2"/>
    <sheet name="Прил6" sheetId="3" r:id="rId3"/>
    <sheet name="Прил7" sheetId="5" r:id="rId4"/>
    <sheet name="Прил8" sheetId="6" r:id="rId5"/>
  </sheets>
  <calcPr calcId="152511"/>
</workbook>
</file>

<file path=xl/calcChain.xml><?xml version="1.0" encoding="utf-8"?>
<calcChain xmlns="http://schemas.openxmlformats.org/spreadsheetml/2006/main">
  <c r="Q114" i="6" l="1"/>
  <c r="P114" i="6"/>
  <c r="O114" i="6"/>
  <c r="O113" i="6" s="1"/>
  <c r="O112" i="6" s="1"/>
  <c r="O111" i="6" s="1"/>
  <c r="O110" i="6" s="1"/>
  <c r="O109" i="6" s="1"/>
  <c r="Q113" i="6"/>
  <c r="Q112" i="6" s="1"/>
  <c r="Q111" i="6" s="1"/>
  <c r="Q110" i="6" s="1"/>
  <c r="Q109" i="6" s="1"/>
  <c r="P113" i="6"/>
  <c r="P112" i="6"/>
  <c r="P111" i="6" s="1"/>
  <c r="P110" i="6" s="1"/>
  <c r="P109" i="6" s="1"/>
  <c r="Q107" i="6"/>
  <c r="P107" i="6"/>
  <c r="O107" i="6"/>
  <c r="Q105" i="6"/>
  <c r="P105" i="6"/>
  <c r="P104" i="6" s="1"/>
  <c r="O105" i="6"/>
  <c r="O104" i="6" s="1"/>
  <c r="Q104" i="6"/>
  <c r="Q103" i="6"/>
  <c r="Q102" i="6" s="1"/>
  <c r="Q101" i="6"/>
  <c r="Q100" i="6" s="1"/>
  <c r="O98" i="6"/>
  <c r="O97" i="6" s="1"/>
  <c r="O96" i="6" s="1"/>
  <c r="P95" i="6"/>
  <c r="P94" i="6"/>
  <c r="P93" i="6" s="1"/>
  <c r="O94" i="6"/>
  <c r="O93" i="6"/>
  <c r="Q91" i="6"/>
  <c r="Q90" i="6" s="1"/>
  <c r="Q89" i="6" s="1"/>
  <c r="P91" i="6"/>
  <c r="O91" i="6"/>
  <c r="O90" i="6" s="1"/>
  <c r="O89" i="6" s="1"/>
  <c r="O88" i="6" s="1"/>
  <c r="P90" i="6"/>
  <c r="P89" i="6" s="1"/>
  <c r="Q85" i="6"/>
  <c r="Q84" i="6" s="1"/>
  <c r="Q83" i="6" s="1"/>
  <c r="Q82" i="6" s="1"/>
  <c r="P85" i="6"/>
  <c r="P84" i="6" s="1"/>
  <c r="P83" i="6" s="1"/>
  <c r="P82" i="6" s="1"/>
  <c r="O85" i="6"/>
  <c r="O84" i="6"/>
  <c r="O83" i="6" s="1"/>
  <c r="O82" i="6" s="1"/>
  <c r="Q76" i="6"/>
  <c r="Q75" i="6" s="1"/>
  <c r="P76" i="6"/>
  <c r="P75" i="6" s="1"/>
  <c r="O76" i="6"/>
  <c r="O75" i="6" s="1"/>
  <c r="Q69" i="6"/>
  <c r="Q68" i="6" s="1"/>
  <c r="Q67" i="6" s="1"/>
  <c r="Q65" i="6" s="1"/>
  <c r="P69" i="6"/>
  <c r="O69" i="6"/>
  <c r="O68" i="6" s="1"/>
  <c r="O67" i="6" s="1"/>
  <c r="O65" i="6" s="1"/>
  <c r="P68" i="6"/>
  <c r="P67" i="6" s="1"/>
  <c r="P65" i="6" s="1"/>
  <c r="Q63" i="6"/>
  <c r="Q62" i="6" s="1"/>
  <c r="Q61" i="6" s="1"/>
  <c r="Q59" i="6" s="1"/>
  <c r="P63" i="6"/>
  <c r="O63" i="6"/>
  <c r="O62" i="6" s="1"/>
  <c r="O61" i="6" s="1"/>
  <c r="P62" i="6"/>
  <c r="P61" i="6" s="1"/>
  <c r="P59" i="6" s="1"/>
  <c r="Q56" i="6"/>
  <c r="P56" i="6"/>
  <c r="P55" i="6" s="1"/>
  <c r="P53" i="6" s="1"/>
  <c r="P52" i="6" s="1"/>
  <c r="O56" i="6"/>
  <c r="O55" i="6" s="1"/>
  <c r="O53" i="6" s="1"/>
  <c r="Q55" i="6"/>
  <c r="Q53" i="6" s="1"/>
  <c r="Q50" i="6"/>
  <c r="P50" i="6"/>
  <c r="O50" i="6"/>
  <c r="O43" i="6" s="1"/>
  <c r="Q47" i="6"/>
  <c r="Q45" i="6" s="1"/>
  <c r="Q44" i="6" s="1"/>
  <c r="P47" i="6"/>
  <c r="O47" i="6"/>
  <c r="O46" i="6" s="1"/>
  <c r="P46" i="6"/>
  <c r="P45" i="6"/>
  <c r="P44" i="6" s="1"/>
  <c r="O45" i="6"/>
  <c r="O44" i="6" s="1"/>
  <c r="Q43" i="6"/>
  <c r="P43" i="6"/>
  <c r="P42" i="6"/>
  <c r="Q34" i="6"/>
  <c r="Q33" i="6" s="1"/>
  <c r="Q32" i="6" s="1"/>
  <c r="Q31" i="6" s="1"/>
  <c r="P34" i="6"/>
  <c r="P33" i="6" s="1"/>
  <c r="P32" i="6" s="1"/>
  <c r="P31" i="6" s="1"/>
  <c r="O34" i="6"/>
  <c r="O33" i="6" s="1"/>
  <c r="O32" i="6" s="1"/>
  <c r="O31" i="6" s="1"/>
  <c r="Q28" i="6"/>
  <c r="P28" i="6"/>
  <c r="O28" i="6"/>
  <c r="Q25" i="6"/>
  <c r="P25" i="6"/>
  <c r="O25" i="6"/>
  <c r="Q22" i="6"/>
  <c r="Q20" i="6" s="1"/>
  <c r="P22" i="6"/>
  <c r="O22" i="6"/>
  <c r="O21" i="6" s="1"/>
  <c r="P21" i="6"/>
  <c r="P20" i="6"/>
  <c r="O20" i="6"/>
  <c r="O19" i="6" s="1"/>
  <c r="P18" i="6"/>
  <c r="O18" i="6"/>
  <c r="Q15" i="6"/>
  <c r="P15" i="6"/>
  <c r="P14" i="6" s="1"/>
  <c r="P13" i="6" s="1"/>
  <c r="P12" i="6" s="1"/>
  <c r="O15" i="6"/>
  <c r="O14" i="6" s="1"/>
  <c r="O13" i="6" s="1"/>
  <c r="O12" i="6" s="1"/>
  <c r="Q14" i="6"/>
  <c r="Q13" i="6" s="1"/>
  <c r="Q12" i="6" s="1"/>
  <c r="Q11" i="6"/>
  <c r="P11" i="6"/>
  <c r="O11" i="6"/>
  <c r="O10" i="6" s="1"/>
  <c r="Q73" i="6" l="1"/>
  <c r="Q74" i="6"/>
  <c r="Q72" i="6" s="1"/>
  <c r="Q71" i="6" s="1"/>
  <c r="O81" i="6"/>
  <c r="P88" i="6"/>
  <c r="P87" i="6"/>
  <c r="O103" i="6"/>
  <c r="O102" i="6" s="1"/>
  <c r="O101" i="6"/>
  <c r="O100" i="6" s="1"/>
  <c r="O116" i="6" s="1"/>
  <c r="Q52" i="6"/>
  <c r="O74" i="6"/>
  <c r="O73" i="6"/>
  <c r="O72" i="6" s="1"/>
  <c r="O71" i="6" s="1"/>
  <c r="O87" i="6"/>
  <c r="P103" i="6"/>
  <c r="P102" i="6" s="1"/>
  <c r="P101" i="6"/>
  <c r="P100" i="6" s="1"/>
  <c r="P116" i="6" s="1"/>
  <c r="P10" i="6"/>
  <c r="O52" i="6"/>
  <c r="O60" i="6"/>
  <c r="O59" i="6"/>
  <c r="P74" i="6"/>
  <c r="P72" i="6" s="1"/>
  <c r="P71" i="6" s="1"/>
  <c r="P73" i="6"/>
  <c r="P81" i="6"/>
  <c r="Q88" i="6"/>
  <c r="Q87" i="6"/>
  <c r="Q81" i="6" s="1"/>
  <c r="Q116" i="6" s="1"/>
  <c r="Q21" i="6"/>
  <c r="Q42" i="6"/>
  <c r="Q46" i="6"/>
  <c r="O42" i="6"/>
  <c r="O9" i="6" s="1"/>
  <c r="Q18" i="6"/>
  <c r="Q10" i="6" s="1"/>
  <c r="Q9" i="6" l="1"/>
  <c r="P9" i="6"/>
  <c r="T88" i="5" l="1"/>
  <c r="S88" i="5"/>
  <c r="P88" i="5"/>
  <c r="T87" i="5"/>
  <c r="S87" i="5"/>
  <c r="R87" i="5"/>
  <c r="R85" i="5" s="1"/>
  <c r="R84" i="5" s="1"/>
  <c r="Q87" i="5"/>
  <c r="Q86" i="5" s="1"/>
  <c r="P87" i="5"/>
  <c r="T86" i="5"/>
  <c r="S86" i="5"/>
  <c r="R86" i="5"/>
  <c r="P86" i="5"/>
  <c r="T85" i="5"/>
  <c r="S85" i="5"/>
  <c r="S84" i="5" s="1"/>
  <c r="P85" i="5"/>
  <c r="T84" i="5"/>
  <c r="P84" i="5"/>
  <c r="T82" i="5"/>
  <c r="S82" i="5"/>
  <c r="R82" i="5"/>
  <c r="Q82" i="5"/>
  <c r="P82" i="5"/>
  <c r="T80" i="5"/>
  <c r="S80" i="5"/>
  <c r="R80" i="5"/>
  <c r="R79" i="5" s="1"/>
  <c r="Q80" i="5"/>
  <c r="P80" i="5"/>
  <c r="T79" i="5"/>
  <c r="T77" i="5" s="1"/>
  <c r="T76" i="5" s="1"/>
  <c r="S79" i="5"/>
  <c r="S78" i="5" s="1"/>
  <c r="Q79" i="5"/>
  <c r="P79" i="5"/>
  <c r="P77" i="5" s="1"/>
  <c r="P76" i="5" s="1"/>
  <c r="T78" i="5"/>
  <c r="Q78" i="5"/>
  <c r="P78" i="5"/>
  <c r="Q77" i="5"/>
  <c r="Q76" i="5" s="1"/>
  <c r="P74" i="5"/>
  <c r="P73" i="5"/>
  <c r="T71" i="5"/>
  <c r="S71" i="5"/>
  <c r="R71" i="5"/>
  <c r="Q71" i="5"/>
  <c r="T69" i="5"/>
  <c r="S69" i="5"/>
  <c r="R69" i="5"/>
  <c r="Q69" i="5"/>
  <c r="Q68" i="5" s="1"/>
  <c r="P69" i="5"/>
  <c r="T68" i="5"/>
  <c r="S68" i="5"/>
  <c r="S66" i="5" s="1"/>
  <c r="R68" i="5"/>
  <c r="R67" i="5" s="1"/>
  <c r="P68" i="5"/>
  <c r="T67" i="5"/>
  <c r="S67" i="5"/>
  <c r="P67" i="5"/>
  <c r="T66" i="5"/>
  <c r="P66" i="5"/>
  <c r="T64" i="5"/>
  <c r="S64" i="5"/>
  <c r="R64" i="5"/>
  <c r="Q64" i="5"/>
  <c r="Q63" i="5" s="1"/>
  <c r="Q62" i="5" s="1"/>
  <c r="P64" i="5"/>
  <c r="T63" i="5"/>
  <c r="S63" i="5"/>
  <c r="R63" i="5"/>
  <c r="R62" i="5" s="1"/>
  <c r="P63" i="5"/>
  <c r="T62" i="5"/>
  <c r="S62" i="5"/>
  <c r="P62" i="5"/>
  <c r="T61" i="5"/>
  <c r="P61" i="5"/>
  <c r="T57" i="5"/>
  <c r="S57" i="5"/>
  <c r="R57" i="5"/>
  <c r="Q57" i="5"/>
  <c r="Q56" i="5" s="1"/>
  <c r="P57" i="5"/>
  <c r="T56" i="5"/>
  <c r="S56" i="5"/>
  <c r="S54" i="5" s="1"/>
  <c r="S53" i="5" s="1"/>
  <c r="R56" i="5"/>
  <c r="R55" i="5" s="1"/>
  <c r="P56" i="5"/>
  <c r="T55" i="5"/>
  <c r="S55" i="5"/>
  <c r="P55" i="5"/>
  <c r="T54" i="5"/>
  <c r="T53" i="5" s="1"/>
  <c r="P54" i="5"/>
  <c r="P53" i="5" s="1"/>
  <c r="T51" i="5"/>
  <c r="S51" i="5"/>
  <c r="S49" i="5" s="1"/>
  <c r="R51" i="5"/>
  <c r="R50" i="5" s="1"/>
  <c r="R48" i="5" s="1"/>
  <c r="Q51" i="5"/>
  <c r="Q50" i="5" s="1"/>
  <c r="Q48" i="5" s="1"/>
  <c r="P51" i="5"/>
  <c r="T50" i="5"/>
  <c r="S50" i="5"/>
  <c r="P50" i="5"/>
  <c r="T49" i="5"/>
  <c r="P49" i="5"/>
  <c r="T48" i="5"/>
  <c r="S48" i="5"/>
  <c r="P48" i="5"/>
  <c r="T46" i="5"/>
  <c r="T45" i="5" s="1"/>
  <c r="T43" i="5" s="1"/>
  <c r="S46" i="5"/>
  <c r="R46" i="5"/>
  <c r="Q46" i="5"/>
  <c r="P46" i="5"/>
  <c r="P45" i="5" s="1"/>
  <c r="S45" i="5"/>
  <c r="R45" i="5"/>
  <c r="R43" i="5" s="1"/>
  <c r="Q45" i="5"/>
  <c r="Q43" i="5" s="1"/>
  <c r="S43" i="5"/>
  <c r="T41" i="5"/>
  <c r="T40" i="5" s="1"/>
  <c r="T38" i="5" s="1"/>
  <c r="S41" i="5"/>
  <c r="R41" i="5"/>
  <c r="Q41" i="5"/>
  <c r="P41" i="5"/>
  <c r="P40" i="5" s="1"/>
  <c r="S40" i="5"/>
  <c r="R40" i="5"/>
  <c r="R38" i="5" s="1"/>
  <c r="R37" i="5" s="1"/>
  <c r="Q40" i="5"/>
  <c r="Q38" i="5" s="1"/>
  <c r="S38" i="5"/>
  <c r="S37" i="5" s="1"/>
  <c r="T34" i="5"/>
  <c r="S34" i="5"/>
  <c r="R34" i="5"/>
  <c r="Q34" i="5"/>
  <c r="Q33" i="5" s="1"/>
  <c r="P34" i="5"/>
  <c r="T33" i="5"/>
  <c r="S33" i="5"/>
  <c r="S31" i="5" s="1"/>
  <c r="S30" i="5" s="1"/>
  <c r="R33" i="5"/>
  <c r="R32" i="5" s="1"/>
  <c r="P33" i="5"/>
  <c r="T32" i="5"/>
  <c r="S32" i="5"/>
  <c r="P32" i="5"/>
  <c r="T31" i="5"/>
  <c r="T30" i="5" s="1"/>
  <c r="P31" i="5"/>
  <c r="P30" i="5" s="1"/>
  <c r="T24" i="5"/>
  <c r="S24" i="5"/>
  <c r="R24" i="5"/>
  <c r="R23" i="5" s="1"/>
  <c r="R22" i="5" s="1"/>
  <c r="R21" i="5" s="1"/>
  <c r="Q24" i="5"/>
  <c r="P24" i="5"/>
  <c r="T23" i="5"/>
  <c r="S23" i="5"/>
  <c r="S22" i="5" s="1"/>
  <c r="S21" i="5" s="1"/>
  <c r="Q23" i="5"/>
  <c r="P23" i="5"/>
  <c r="T22" i="5"/>
  <c r="T21" i="5" s="1"/>
  <c r="Q22" i="5"/>
  <c r="P22" i="5"/>
  <c r="P21" i="5" s="1"/>
  <c r="Q21" i="5"/>
  <c r="T16" i="5"/>
  <c r="S16" i="5"/>
  <c r="R16" i="5"/>
  <c r="R15" i="5" s="1"/>
  <c r="R13" i="5" s="1"/>
  <c r="Q16" i="5"/>
  <c r="P16" i="5"/>
  <c r="T15" i="5"/>
  <c r="S15" i="5"/>
  <c r="S14" i="5" s="1"/>
  <c r="Q15" i="5"/>
  <c r="P15" i="5"/>
  <c r="T14" i="5"/>
  <c r="P14" i="5"/>
  <c r="T13" i="5"/>
  <c r="S13" i="5"/>
  <c r="Q13" i="5"/>
  <c r="P13" i="5"/>
  <c r="T11" i="5"/>
  <c r="T10" i="5" s="1"/>
  <c r="S11" i="5"/>
  <c r="R11" i="5"/>
  <c r="Q11" i="5"/>
  <c r="P11" i="5"/>
  <c r="P10" i="5" s="1"/>
  <c r="S10" i="5"/>
  <c r="R10" i="5"/>
  <c r="R8" i="5" s="1"/>
  <c r="Q10" i="5"/>
  <c r="Q9" i="5" s="1"/>
  <c r="S9" i="5"/>
  <c r="R9" i="5"/>
  <c r="S8" i="5"/>
  <c r="S7" i="5" s="1"/>
  <c r="Q32" i="5" l="1"/>
  <c r="Q31" i="5"/>
  <c r="Q30" i="5" s="1"/>
  <c r="P39" i="5"/>
  <c r="P38" i="5"/>
  <c r="T37" i="5"/>
  <c r="S61" i="5"/>
  <c r="S90" i="5" s="1"/>
  <c r="R7" i="5"/>
  <c r="P8" i="5"/>
  <c r="P7" i="5" s="1"/>
  <c r="P9" i="5"/>
  <c r="T9" i="5"/>
  <c r="T8" i="5"/>
  <c r="T7" i="5" s="1"/>
  <c r="Q37" i="5"/>
  <c r="P44" i="5"/>
  <c r="P43" i="5"/>
  <c r="Q55" i="5"/>
  <c r="Q54" i="5"/>
  <c r="Q53" i="5" s="1"/>
  <c r="Q66" i="5"/>
  <c r="Q61" i="5" s="1"/>
  <c r="Q67" i="5"/>
  <c r="R77" i="5"/>
  <c r="R76" i="5" s="1"/>
  <c r="R78" i="5"/>
  <c r="Q8" i="5"/>
  <c r="Q7" i="5" s="1"/>
  <c r="R31" i="5"/>
  <c r="R30" i="5" s="1"/>
  <c r="R54" i="5"/>
  <c r="R53" i="5" s="1"/>
  <c r="R66" i="5"/>
  <c r="R61" i="5" s="1"/>
  <c r="S77" i="5"/>
  <c r="S76" i="5" s="1"/>
  <c r="Q85" i="5"/>
  <c r="Q84" i="5" s="1"/>
  <c r="T90" i="5" l="1"/>
  <c r="P37" i="5"/>
  <c r="P90" i="5" s="1"/>
  <c r="Q90" i="5"/>
  <c r="R90" i="5"/>
  <c r="C12" i="3" l="1"/>
  <c r="C58" i="4"/>
  <c r="C18" i="4"/>
  <c r="C17" i="4" s="1"/>
  <c r="C30" i="3"/>
  <c r="C34" i="3"/>
  <c r="D64" i="4"/>
  <c r="D63" i="4"/>
  <c r="D60" i="4" s="1"/>
  <c r="D54" i="4" s="1"/>
  <c r="D53" i="4" s="1"/>
  <c r="E64" i="4"/>
  <c r="E63" i="4"/>
  <c r="E60" i="4"/>
  <c r="D77" i="4"/>
  <c r="D76" i="4"/>
  <c r="D75" i="4" s="1"/>
  <c r="E77" i="4"/>
  <c r="E76" i="4"/>
  <c r="E75" i="4"/>
  <c r="E73" i="4"/>
  <c r="E72" i="4"/>
  <c r="E71" i="4"/>
  <c r="D73" i="4"/>
  <c r="D72" i="4" s="1"/>
  <c r="D71" i="4" s="1"/>
  <c r="C64" i="4"/>
  <c r="C63" i="4"/>
  <c r="C60" i="4" s="1"/>
  <c r="C77" i="4"/>
  <c r="C76" i="4"/>
  <c r="C75" i="4"/>
  <c r="C73" i="4"/>
  <c r="C72" i="4"/>
  <c r="C71" i="4"/>
  <c r="D36" i="3"/>
  <c r="E36" i="3"/>
  <c r="F36" i="3"/>
  <c r="G36" i="3"/>
  <c r="D12" i="3"/>
  <c r="D38" i="3" s="1"/>
  <c r="D20" i="1" s="1"/>
  <c r="D19" i="1" s="1"/>
  <c r="D18" i="1" s="1"/>
  <c r="D17" i="1" s="1"/>
  <c r="E12" i="3"/>
  <c r="F12" i="3"/>
  <c r="G12" i="3"/>
  <c r="G38" i="3" s="1"/>
  <c r="G20" i="1" s="1"/>
  <c r="G19" i="1" s="1"/>
  <c r="G18" i="1" s="1"/>
  <c r="G17" i="1" s="1"/>
  <c r="D56" i="4"/>
  <c r="D55" i="4"/>
  <c r="E56" i="4"/>
  <c r="E55" i="4"/>
  <c r="E54" i="4" s="1"/>
  <c r="E53" i="4" s="1"/>
  <c r="C56" i="4"/>
  <c r="C55" i="4" s="1"/>
  <c r="D47" i="4"/>
  <c r="D46" i="4"/>
  <c r="E47" i="4"/>
  <c r="E46" i="4" s="1"/>
  <c r="E42" i="4" s="1"/>
  <c r="C47" i="4"/>
  <c r="C46" i="4"/>
  <c r="D44" i="4"/>
  <c r="D43" i="4" s="1"/>
  <c r="D42" i="4" s="1"/>
  <c r="E44" i="4"/>
  <c r="E43" i="4"/>
  <c r="C44" i="4"/>
  <c r="C43" i="4"/>
  <c r="C42" i="4"/>
  <c r="D40" i="4"/>
  <c r="D39" i="4" s="1"/>
  <c r="D38" i="4" s="1"/>
  <c r="E40" i="4"/>
  <c r="E39" i="4"/>
  <c r="C40" i="4"/>
  <c r="C39" i="4"/>
  <c r="C38" i="4"/>
  <c r="D36" i="4"/>
  <c r="D35" i="4"/>
  <c r="E36" i="4"/>
  <c r="E35" i="4"/>
  <c r="C36" i="4"/>
  <c r="C35" i="4"/>
  <c r="D33" i="4"/>
  <c r="D32" i="4"/>
  <c r="E33" i="4"/>
  <c r="E32" i="4"/>
  <c r="D30" i="4"/>
  <c r="D29" i="4"/>
  <c r="D28" i="4" s="1"/>
  <c r="D27" i="4" s="1"/>
  <c r="E30" i="4"/>
  <c r="E29" i="4"/>
  <c r="E28" i="4" s="1"/>
  <c r="E27" i="4" s="1"/>
  <c r="C33" i="4"/>
  <c r="C32" i="4"/>
  <c r="C30" i="4"/>
  <c r="C29" i="4"/>
  <c r="C28" i="4" s="1"/>
  <c r="C27" i="4" s="1"/>
  <c r="D18" i="4"/>
  <c r="D17" i="4" s="1"/>
  <c r="E18" i="4"/>
  <c r="E17" i="4" s="1"/>
  <c r="D15" i="4"/>
  <c r="D14" i="4" s="1"/>
  <c r="D13" i="4" s="1"/>
  <c r="E15" i="4"/>
  <c r="E14" i="4"/>
  <c r="E13" i="4" s="1"/>
  <c r="C15" i="4"/>
  <c r="C14" i="4" s="1"/>
  <c r="C13" i="4" s="1"/>
  <c r="D66" i="4"/>
  <c r="E66" i="4"/>
  <c r="C23" i="3"/>
  <c r="C66" i="4"/>
  <c r="D30" i="3"/>
  <c r="E30" i="3"/>
  <c r="F30" i="3"/>
  <c r="G30" i="3"/>
  <c r="G23" i="3"/>
  <c r="F23" i="3"/>
  <c r="D27" i="3"/>
  <c r="E27" i="3"/>
  <c r="F27" i="3"/>
  <c r="G27" i="3"/>
  <c r="D23" i="3"/>
  <c r="E23" i="3"/>
  <c r="D21" i="3"/>
  <c r="E21" i="3"/>
  <c r="F21" i="3"/>
  <c r="F38" i="3" s="1"/>
  <c r="F20" i="1" s="1"/>
  <c r="F19" i="1" s="1"/>
  <c r="F18" i="1" s="1"/>
  <c r="F17" i="1" s="1"/>
  <c r="G21" i="3"/>
  <c r="C36" i="3"/>
  <c r="C21" i="3"/>
  <c r="C38" i="3" s="1"/>
  <c r="C20" i="1" s="1"/>
  <c r="C19" i="1" s="1"/>
  <c r="C18" i="1" s="1"/>
  <c r="C17" i="1" s="1"/>
  <c r="C27" i="3"/>
  <c r="E38" i="3"/>
  <c r="E20" i="1" s="1"/>
  <c r="E19" i="1" s="1"/>
  <c r="E18" i="1" s="1"/>
  <c r="E17" i="1" s="1"/>
  <c r="C12" i="4" l="1"/>
  <c r="E12" i="4"/>
  <c r="E11" i="4" s="1"/>
  <c r="C54" i="4"/>
  <c r="C53" i="4" s="1"/>
  <c r="D12" i="4"/>
  <c r="D11" i="4" s="1"/>
  <c r="E38" i="4"/>
  <c r="E16" i="1" l="1"/>
  <c r="E15" i="1" s="1"/>
  <c r="E14" i="1" s="1"/>
  <c r="E13" i="1" s="1"/>
  <c r="E12" i="1" s="1"/>
  <c r="G16" i="1"/>
  <c r="G15" i="1" s="1"/>
  <c r="G14" i="1" s="1"/>
  <c r="G13" i="1" s="1"/>
  <c r="G12" i="1" s="1"/>
  <c r="D16" i="1"/>
  <c r="D15" i="1" s="1"/>
  <c r="D14" i="1" s="1"/>
  <c r="D13" i="1" s="1"/>
  <c r="D12" i="1" s="1"/>
  <c r="F16" i="1"/>
  <c r="F15" i="1" s="1"/>
  <c r="F14" i="1" s="1"/>
  <c r="F13" i="1" s="1"/>
  <c r="F12" i="1" s="1"/>
  <c r="C11" i="4"/>
  <c r="C16" i="1" s="1"/>
  <c r="C15" i="1" s="1"/>
  <c r="C14" i="1" s="1"/>
  <c r="C13" i="1" s="1"/>
  <c r="C12" i="1" s="1"/>
  <c r="C11" i="1" s="1"/>
</calcChain>
</file>

<file path=xl/sharedStrings.xml><?xml version="1.0" encoding="utf-8"?>
<sst xmlns="http://schemas.openxmlformats.org/spreadsheetml/2006/main" count="553" uniqueCount="309">
  <si>
    <t>Приложение 1</t>
  </si>
  <si>
    <t>к решению совета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</si>
  <si>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</si>
  <si>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</si>
  <si>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</si>
  <si>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</si>
  <si>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</si>
  <si>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</si>
  <si>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</si>
  <si>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</si>
  <si>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</si>
  <si>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</si>
  <si>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</si>
  <si>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</si>
  <si>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</si>
  <si>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</si>
  <si>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</si>
  <si>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</si>
  <si>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</si>
  <si>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</si>
  <si>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</si>
  <si>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</si>
  <si>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</si>
  <si>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</si>
  <si>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</si>
  <si>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</si>
  <si>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>Приложение 6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</si>
  <si>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</si>
  <si>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</si>
  <si>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</si>
  <si>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</si>
  <si>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</si>
  <si>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</si>
  <si>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</si>
  <si>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</si>
  <si>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</si>
  <si>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</si>
  <si>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</si>
  <si>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</si>
  <si>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</si>
  <si>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</si>
  <si>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</si>
  <si>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</si>
  <si>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</si>
  <si>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</si>
  <si>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</si>
  <si>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</si>
  <si>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</si>
  <si>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</si>
  <si>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</si>
  <si>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</si>
  <si>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</si>
  <si>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</si>
  <si>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</si>
  <si>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</si>
  <si>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</si>
  <si>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</si>
  <si>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</si>
  <si>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</si>
  <si>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</si>
  <si>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</si>
  <si>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</si>
  <si>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0800</t>
  </si>
  <si>
    <t>0801</t>
  </si>
  <si>
    <t>Культура</t>
  </si>
  <si>
    <t>1100</t>
  </si>
  <si>
    <t>Физическая культура и спорт</t>
  </si>
  <si>
    <t>1101</t>
  </si>
  <si>
    <t xml:space="preserve">Физическая культура </t>
  </si>
  <si>
    <t>Итого расходов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</si>
  <si>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</si>
  <si>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0103</t>
  </si>
  <si>
    <t>0113</t>
  </si>
  <si>
    <t>Национальная экономика</t>
  </si>
  <si>
    <t>Другие вопросы в области национальной экономики</t>
  </si>
  <si>
    <t>0400</t>
  </si>
  <si>
    <t>0412</t>
  </si>
  <si>
    <t>2015 год</t>
  </si>
  <si>
    <t>0304</t>
  </si>
  <si>
    <t>Органы юстиции</t>
  </si>
  <si>
    <t>0409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</si>
  <si>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</si>
  <si>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</si>
  <si>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</si>
  <si>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2016 год</t>
  </si>
  <si>
    <t>Акцизы по подакцизным товарам (продукции), производимым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</si>
  <si>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</si>
  <si>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 xml:space="preserve">2015 год </t>
  </si>
  <si>
    <t xml:space="preserve">2016 год </t>
  </si>
  <si>
    <t xml:space="preserve">2017 год </t>
  </si>
  <si>
    <t>Дотации бюджетам на поддержку мер по обеспечению сбалансированности бюджетов</t>
  </si>
  <si>
    <t>Налог, взимаемый в связи с применением упрощенной системы налогообложения</t>
  </si>
  <si>
    <t xml:space="preserve"> по разделам и подразделам расходов классификации расходов  бюджетов</t>
  </si>
  <si>
    <t>0502</t>
  </si>
  <si>
    <t>Коммунальное хозяйство</t>
  </si>
  <si>
    <t xml:space="preserve">депутатов  Новочеркасского сельсовета </t>
  </si>
  <si>
    <t xml:space="preserve">депутатов Новочеркасского сельсовета </t>
  </si>
  <si>
    <t>0501</t>
  </si>
  <si>
    <t>Жилищное хозяйство</t>
  </si>
  <si>
    <t>Другие вопросы в области национальной безопасности и правоохранительной деятельности</t>
  </si>
  <si>
    <t>0314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</si>
  <si>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</si>
  <si>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</si>
  <si>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</si>
  <si>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</si>
  <si>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</si>
  <si>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</si>
  <si>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</si>
  <si>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</si>
  <si>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</si>
  <si>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</si>
  <si>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</si>
  <si>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</si>
  <si>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Дорожное хозяйство (дорожные фонды)</t>
  </si>
  <si>
    <t xml:space="preserve">Культура, кинематография </t>
  </si>
  <si>
    <t>к решению Совета депутатов</t>
  </si>
  <si>
    <t>Наименование показателя</t>
  </si>
  <si>
    <t>Код дохода по бюджетной классификации</t>
  </si>
  <si>
    <t>1</t>
  </si>
  <si>
    <t>3</t>
  </si>
  <si>
    <t>4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</si>
  <si>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</si>
  <si>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X</t>
  </si>
  <si>
    <t>000 10000000000000000</t>
  </si>
  <si>
    <t>000 10100000000000000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</si>
  <si>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</si>
  <si>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</si>
  <si>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</si>
  <si>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</si>
  <si>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</si>
  <si>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</si>
  <si>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000 10302000010000110</t>
  </si>
  <si>
    <t>000 10500000000000000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</si>
  <si>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</si>
  <si>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</si>
  <si>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</si>
  <si>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</si>
  <si>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000 10501011011000110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</si>
  <si>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</si>
  <si>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</si>
  <si>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</si>
  <si>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000 10501021011000110</t>
  </si>
  <si>
    <t>000 10503000010000110</t>
  </si>
  <si>
    <t>000 10503010010000110</t>
  </si>
  <si>
    <t xml:space="preserve">Единый сельскохозяйственный налог </t>
  </si>
  <si>
    <t>000 10503010011000110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</si>
  <si>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</si>
  <si>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</si>
  <si>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</si>
  <si>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</si>
  <si>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000 10601030101000110</t>
  </si>
  <si>
    <t>000 10606000000000110</t>
  </si>
  <si>
    <t>Земельный налог с организаций</t>
  </si>
  <si>
    <t>000 10606030000000110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</si>
  <si>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</si>
  <si>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</si>
  <si>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</si>
  <si>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</si>
  <si>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</si>
  <si>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</si>
  <si>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</si>
  <si>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</si>
  <si>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000 11100000000000000</t>
  </si>
  <si>
    <t>000 11105000000000120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</si>
  <si>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</si>
  <si>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</si>
  <si>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</si>
  <si>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000 20000000000000000</t>
  </si>
  <si>
    <t>000 20200000000000000</t>
  </si>
  <si>
    <t>Субвенции бюджетам бюджетной системы Российской Федерации</t>
  </si>
  <si>
    <t>Субвенции бюджетам на государственную регистрацию актов гражданского состояния</t>
  </si>
  <si>
    <t>Субвенции бюджетам сельских поселений на государственную регистрацию актов гражданского состояния</t>
  </si>
  <si>
    <t>Новочеркасского сельсовета</t>
  </si>
  <si>
    <t>Приложение №  5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</si>
  <si>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</si>
  <si>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</si>
  <si>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Дотации бюджетам сельских поселений на поддержку мер по обеспечению сбалансированности бюджетов</t>
  </si>
  <si>
    <t>Поступление доходов в бюджет Новочеркасский сельсовет по кодам видов доходов, подвидов доходов на 2019 год и на плановый период 2020, 2021 годов</t>
  </si>
  <si>
    <t>Рапределение бюджетных ассигнований местного бюджета  на 2019 год и плановый период 2020-2021 г.г.</t>
  </si>
  <si>
    <t xml:space="preserve">на 2019 год и плановый период 2020-2021 г.г. 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</si>
  <si>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</si>
  <si>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</si>
  <si>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</si>
  <si>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Безвозмездные поступления от негосударственных организаций в бюджеты сельских поселений на реализацию проектов развития сельских поселений, основанных на местных инициативах</t>
  </si>
  <si>
    <t>ПРОЧИЕ БЕЗВОЗМЕЗДНЫЕ ПОСТУПЛЕНИЯ</t>
  </si>
  <si>
    <t>Прочие безвозмездные поступления в бюджеты сельских поселений</t>
  </si>
  <si>
    <t>Безвозмездные поступления в бюджеты сельских поселений на реализацию проектов развития сельских поселений, основанных на местных инициативах</t>
  </si>
  <si>
    <t>232 20400000000000000</t>
  </si>
  <si>
    <t>232 20700000000000000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</si>
  <si>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</si>
  <si>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</si>
  <si>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</si>
  <si>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Субсидии бюджетам сельских поселений на реализацию проектов развития общественной инфраструктуры, основанных на местных инициативах</t>
  </si>
  <si>
    <t>232  20705030109000150</t>
  </si>
  <si>
    <t>232  20705030100000150</t>
  </si>
  <si>
    <t>232  20705000100000150</t>
  </si>
  <si>
    <t>232  20405099109000150</t>
  </si>
  <si>
    <t>232  20405099100000150</t>
  </si>
  <si>
    <t>232  20405000100000150</t>
  </si>
  <si>
    <t>232  20229999109000150</t>
  </si>
  <si>
    <t>232  20229999100000150</t>
  </si>
  <si>
    <t>232  20229999000000150</t>
  </si>
  <si>
    <t>232  20220000000000150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</si>
  <si>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</si>
  <si>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232 20225555000000150</t>
  </si>
  <si>
    <t>000 20210000000000150</t>
  </si>
  <si>
    <t>000 20215001000000150</t>
  </si>
  <si>
    <t>232  20215001100000150</t>
  </si>
  <si>
    <t>232  20215002000000150</t>
  </si>
  <si>
    <t>232 20215002100000150</t>
  </si>
  <si>
    <t>232  20230000000000150</t>
  </si>
  <si>
    <t>232  20235930000000150</t>
  </si>
  <si>
    <t>232  20235930100000150</t>
  </si>
  <si>
    <t>232  20235118000000150</t>
  </si>
  <si>
    <t>232  20235118100000150</t>
  </si>
  <si>
    <t>Субсидии бюджетам сельских послелений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</si>
  <si>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232 20225555100000150</t>
  </si>
  <si>
    <t>100 10302231010000110</t>
  </si>
  <si>
    <t>100 10302241010000110</t>
  </si>
  <si>
    <t>100 10302251010000110</t>
  </si>
  <si>
    <t>100 10302261010000110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</si>
  <si>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</si>
  <si>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</si>
  <si>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000 10302250010000110</t>
  </si>
  <si>
    <t>000 10302260010000110</t>
  </si>
  <si>
    <t>100  10302240010000110</t>
  </si>
  <si>
    <t>№ 158 от  26.09.2019 года</t>
  </si>
  <si>
    <t>№ 158  от 26.09.2019 года</t>
  </si>
  <si>
    <t>№ 158 от 26.09.2019г</t>
  </si>
  <si>
    <t>Рапределение бюджетных ассигнований из местного бюджета на 2019 год и плановый период 2020-2021г.г. по разделам и подразделам, целевым статьям и видам расходов классификации расходов  бюджета</t>
  </si>
  <si>
    <t>Наименование</t>
  </si>
  <si>
    <t>КФСР</t>
  </si>
  <si>
    <t>Раздел</t>
  </si>
  <si>
    <t>Подраздел</t>
  </si>
  <si>
    <t>КЦСР</t>
  </si>
  <si>
    <t>КВР</t>
  </si>
  <si>
    <t>Квартал I</t>
  </si>
  <si>
    <t>Квартал II</t>
  </si>
  <si>
    <t>Квартал III</t>
  </si>
  <si>
    <t>Квартал IV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</si>
  <si>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</si>
  <si>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</si>
  <si>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</si>
  <si>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2018-2024 годы"</t>
  </si>
  <si>
    <t>Подпрогамма "Осуществление деятельности аппарата управления администрации муниципального образования Новочеркасский сельсовет"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</si>
  <si>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</si>
  <si>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</si>
  <si>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</si>
  <si>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</si>
  <si>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</si>
  <si>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государственных (муниципальных) нужд</t>
  </si>
  <si>
    <t>240</t>
  </si>
  <si>
    <t>540</t>
  </si>
  <si>
    <t>Уплата налогов, сборов и иных платежей</t>
  </si>
  <si>
    <t>850</t>
  </si>
  <si>
    <t>Межбюджетные трансферты на осуществление части переданных в район полномочий по внешнему муниципальному контролю</t>
  </si>
  <si>
    <t>Непрограммное направление расходов (непрограммные мероприятия)</t>
  </si>
  <si>
    <t>Членские взносы в Совет (ассоциацию) муниципальных образований</t>
  </si>
  <si>
    <t>НАЦИОНАЛЬНАЯ ОБОРОНА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</si>
  <si>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</si>
  <si>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</si>
  <si>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</si>
  <si>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</si>
  <si>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Подпрограмма "Обеспечение пожарной безопасности на территории муниципального образования Новочеркасский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</si>
  <si>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</si>
  <si>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Новочеркасский сельсовет"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</si>
  <si>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</si>
  <si>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</si>
  <si>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</si>
  <si>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Подпрограмма "Развитие дорожного хозяйства на территории муниципального образования Новочеркасский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</si>
  <si>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</si>
  <si>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Расходы на осуществление дорожной деятельности в отношении автомобильных дорог местного значения за счет средств дотации на сбалансированность</t>
  </si>
  <si>
    <t>625009D280</t>
  </si>
  <si>
    <t>ЖИЛИЩНО-КОММУНАЛЬНОЕ ХОЗЯЙСТВО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</si>
  <si>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</si>
  <si>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Подпрограмма "Благоустройство территории муниципального образования Новочеркасский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</si>
  <si>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</si>
  <si>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Реализация проектов развития общественной инфраструктуры, основанных на местных инициативах</t>
  </si>
  <si>
    <t>626П5S0990</t>
  </si>
  <si>
    <t>Муниципальная программа "Формирование комфортной городской среды на территории муниципального образования Новочеркасский сельсовет Саракташского района Оренбургской области на 2018-2022 годы"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</si>
  <si>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</si>
  <si>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710F255550</t>
  </si>
  <si>
    <t>КУЛЬТУРА, КИНЕМАТОГРАФИЯ</t>
  </si>
  <si>
    <t>Подпрограмма "Развитие культуры на территории муниципального образования Новочеркасский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</si>
  <si>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</si>
  <si>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</si>
  <si>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ФИЗИЧЕСКАЯ КУЛЬТУРА И СПОРТ</t>
  </si>
  <si>
    <t>Физическая культура</t>
  </si>
  <si>
    <t>Подпрограмма "Развитие физической культуры и массового спорта на территории муниципального образования Новочеркасский сельсовет"</t>
  </si>
  <si>
    <t>Финансовое обеспечение мероприятий в области физической культуры, спорта и туризма на территории муниципального образования поселений</t>
  </si>
  <si>
    <t>ИТОГО ПО РАЗДЕЛАМ РАСХОДОВ</t>
  </si>
  <si>
    <t>Приложение № 7</t>
  </si>
  <si>
    <t xml:space="preserve">к решению совета депутатов </t>
  </si>
  <si>
    <t>Новочеркасского сельсовета от 26.09.2019  г. № 158</t>
  </si>
  <si>
    <t>Приложение № 8</t>
  </si>
  <si>
    <t>Новочеркасского сельсовета от 26.09.2019 г. №  158</t>
  </si>
  <si>
    <t>Ведомственная структура расходов местного бюджета на 2019 год и плановый период 2020-2021г.г.</t>
  </si>
  <si>
    <t>КВСР</t>
  </si>
  <si>
    <t>Расходы бюджета - ВСЕГО В том числе: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</si>
  <si>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</si>
  <si>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</si>
  <si>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 для государственных (муниципальных) нужд</t>
  </si>
  <si>
    <t>Уплата налога на имущество организаций и земельного налога</t>
  </si>
  <si>
    <t>Уплата иных платежей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</si>
  <si>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2018-2021 годы"</t>
  </si>
  <si>
    <t>Иные бюджетные ассигнования</t>
  </si>
  <si>
    <t>625009Д280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</si>
  <si>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</si>
  <si>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ИТОГО РАСХОДОВ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</si>
</sst>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2" formatCode="0000"/>
    <numFmt numFmtId="173" formatCode="00"/>
    <numFmt numFmtId="174" formatCode="0000000"/>
    <numFmt numFmtId="175" formatCode="000"/>
    <numFmt numFmtId="176" formatCode="#,##0.0"/>
    <numFmt numFmtId="178" formatCode="#,##0.00;[Red]\-#,##0.00;0.00"/>
    <numFmt numFmtId="182" formatCode="0;[Red]0"/>
    <numFmt numFmtId="183" formatCode="#,##0.00;[Red]#,##0.00"/>
    <numFmt numFmtId="184" formatCode="&quot;&quot;###,##0.00"/>
    <numFmt numFmtId="186" formatCode="0.00;[Red]0.00"/>
    <numFmt numFmtId="188" formatCode="0000000000"/>
    <numFmt numFmtId="189" formatCode="#,##0.00_ ;[Red]\-#,##0.00\ "/>
  </numFmts>
  <fonts count="49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9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u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41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3" fontId="2" fillId="0" borderId="1" xfId="0" applyNumberFormat="1" applyFont="1" applyBorder="1"/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Border="1"/>
    <xf numFmtId="0" fontId="7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/>
    <xf numFmtId="3" fontId="1" fillId="0" borderId="1" xfId="0" applyNumberFormat="1" applyFont="1" applyFill="1" applyBorder="1"/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quotePrefix="1" applyFont="1" applyFill="1" applyBorder="1" applyAlignment="1">
      <alignment horizontal="left" vertical="center"/>
    </xf>
    <xf numFmtId="49" fontId="8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1" fillId="0" borderId="0" xfId="0" applyFont="1"/>
    <xf numFmtId="176" fontId="1" fillId="0" borderId="1" xfId="0" applyNumberFormat="1" applyFont="1" applyFill="1" applyBorder="1" applyAlignment="1">
      <alignment horizontal="justify" vertical="top" wrapText="1"/>
    </xf>
    <xf numFmtId="49" fontId="8" fillId="0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183" fontId="1" fillId="0" borderId="1" xfId="0" applyNumberFormat="1" applyFont="1" applyBorder="1"/>
    <xf numFmtId="183" fontId="2" fillId="0" borderId="1" xfId="0" applyNumberFormat="1" applyFont="1" applyBorder="1"/>
    <xf numFmtId="183" fontId="2" fillId="0" borderId="1" xfId="0" applyNumberFormat="1" applyFont="1" applyFill="1" applyBorder="1"/>
    <xf numFmtId="183" fontId="1" fillId="0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183" fontId="1" fillId="2" borderId="1" xfId="0" applyNumberFormat="1" applyFont="1" applyFill="1" applyBorder="1"/>
    <xf numFmtId="3" fontId="1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/>
    </xf>
    <xf numFmtId="183" fontId="2" fillId="2" borderId="1" xfId="0" applyNumberFormat="1" applyFont="1" applyFill="1" applyBorder="1"/>
    <xf numFmtId="0" fontId="0" fillId="0" borderId="0" xfId="0" applyFill="1" applyAlignment="1">
      <alignment horizontal="right"/>
    </xf>
    <xf numFmtId="0" fontId="9" fillId="0" borderId="0" xfId="0" applyFont="1" applyFill="1" applyAlignment="1">
      <alignment horizontal="right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center" wrapText="1"/>
    </xf>
    <xf numFmtId="184" fontId="14" fillId="0" borderId="10" xfId="0" applyNumberFormat="1" applyFont="1" applyFill="1" applyBorder="1" applyAlignment="1">
      <alignment horizontal="right" wrapText="1"/>
    </xf>
    <xf numFmtId="184" fontId="14" fillId="0" borderId="11" xfId="0" applyNumberFormat="1" applyFont="1" applyFill="1" applyBorder="1" applyAlignment="1">
      <alignment horizontal="right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wrapText="1"/>
    </xf>
    <xf numFmtId="184" fontId="14" fillId="0" borderId="3" xfId="0" applyNumberFormat="1" applyFont="1" applyBorder="1" applyAlignment="1">
      <alignment horizontal="right" wrapText="1"/>
    </xf>
    <xf numFmtId="186" fontId="10" fillId="0" borderId="1" xfId="0" applyNumberFormat="1" applyFont="1" applyBorder="1"/>
    <xf numFmtId="0" fontId="14" fillId="0" borderId="13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wrapText="1"/>
    </xf>
    <xf numFmtId="186" fontId="16" fillId="0" borderId="1" xfId="0" applyNumberFormat="1" applyFont="1" applyBorder="1"/>
    <xf numFmtId="0" fontId="18" fillId="0" borderId="13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184" fontId="14" fillId="0" borderId="15" xfId="0" applyNumberFormat="1" applyFont="1" applyBorder="1" applyAlignment="1">
      <alignment horizontal="right" wrapText="1"/>
    </xf>
    <xf numFmtId="184" fontId="14" fillId="0" borderId="16" xfId="0" applyNumberFormat="1" applyFont="1" applyFill="1" applyBorder="1" applyAlignment="1">
      <alignment horizontal="right" wrapText="1"/>
    </xf>
    <xf numFmtId="184" fontId="14" fillId="0" borderId="17" xfId="0" applyNumberFormat="1" applyFont="1" applyFill="1" applyBorder="1" applyAlignment="1">
      <alignment horizontal="right" wrapText="1"/>
    </xf>
    <xf numFmtId="184" fontId="14" fillId="0" borderId="1" xfId="0" applyNumberFormat="1" applyFont="1" applyBorder="1" applyAlignment="1">
      <alignment horizontal="right" wrapText="1"/>
    </xf>
    <xf numFmtId="184" fontId="14" fillId="0" borderId="1" xfId="0" applyNumberFormat="1" applyFont="1" applyFill="1" applyBorder="1" applyAlignment="1">
      <alignment horizontal="right" wrapText="1"/>
    </xf>
    <xf numFmtId="0" fontId="14" fillId="0" borderId="1" xfId="0" applyFont="1" applyBorder="1" applyAlignment="1">
      <alignment horizontal="center" wrapText="1"/>
    </xf>
    <xf numFmtId="0" fontId="14" fillId="0" borderId="1" xfId="0" applyNumberFormat="1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0" fontId="19" fillId="0" borderId="3" xfId="0" applyFont="1" applyBorder="1" applyAlignment="1">
      <alignment horizontal="left" vertical="top" wrapText="1"/>
    </xf>
    <xf numFmtId="49" fontId="17" fillId="0" borderId="1" xfId="0" applyNumberFormat="1" applyFont="1" applyBorder="1" applyAlignment="1">
      <alignment horizontal="center" wrapText="1"/>
    </xf>
    <xf numFmtId="49" fontId="14" fillId="0" borderId="15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0" fillId="0" borderId="3" xfId="0" applyFont="1" applyBorder="1" applyAlignment="1">
      <alignment horizontal="left" vertical="top" wrapText="1"/>
    </xf>
    <xf numFmtId="184" fontId="21" fillId="0" borderId="3" xfId="0" applyNumberFormat="1" applyFont="1" applyBorder="1" applyAlignment="1">
      <alignment horizontal="right" wrapText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15" fillId="0" borderId="0" xfId="0" applyFont="1" applyFill="1" applyAlignment="1">
      <alignment horizontal="center" vertical="distributed"/>
    </xf>
    <xf numFmtId="0" fontId="24" fillId="0" borderId="0" xfId="1" quotePrefix="1" applyNumberFormat="1" applyFont="1" applyFill="1" applyBorder="1" applyAlignment="1" applyProtection="1">
      <alignment horizontal="center" vertical="justify"/>
      <protection hidden="1"/>
    </xf>
    <xf numFmtId="0" fontId="9" fillId="0" borderId="0" xfId="1" applyProtection="1">
      <protection hidden="1"/>
    </xf>
    <xf numFmtId="0" fontId="9" fillId="0" borderId="0" xfId="1" applyAlignment="1" applyProtection="1">
      <alignment horizontal="justify" vertical="justify"/>
      <protection hidden="1"/>
    </xf>
    <xf numFmtId="0" fontId="25" fillId="0" borderId="1" xfId="1" applyNumberFormat="1" applyFont="1" applyFill="1" applyBorder="1" applyAlignment="1" applyProtection="1">
      <alignment horizontal="center" vertical="justify"/>
      <protection hidden="1"/>
    </xf>
    <xf numFmtId="0" fontId="25" fillId="0" borderId="1" xfId="1" applyNumberFormat="1" applyFont="1" applyFill="1" applyBorder="1" applyAlignment="1" applyProtection="1">
      <alignment horizontal="center" vertical="top" wrapText="1"/>
      <protection hidden="1"/>
    </xf>
    <xf numFmtId="0" fontId="25" fillId="0" borderId="1" xfId="1" applyNumberFormat="1" applyFont="1" applyFill="1" applyBorder="1" applyAlignment="1" applyProtection="1">
      <alignment horizontal="right" vertical="top" wrapText="1"/>
      <protection hidden="1"/>
    </xf>
    <xf numFmtId="182" fontId="25" fillId="0" borderId="1" xfId="1" applyNumberFormat="1" applyFont="1" applyFill="1" applyBorder="1" applyAlignment="1" applyProtection="1">
      <alignment horizontal="center" vertical="top" wrapText="1"/>
      <protection hidden="1"/>
    </xf>
    <xf numFmtId="182" fontId="25" fillId="0" borderId="1" xfId="1" applyNumberFormat="1" applyFont="1" applyFill="1" applyBorder="1" applyAlignment="1" applyProtection="1">
      <alignment horizontal="center"/>
      <protection hidden="1"/>
    </xf>
    <xf numFmtId="0" fontId="25" fillId="0" borderId="0" xfId="1" applyNumberFormat="1" applyFont="1" applyFill="1" applyAlignment="1" applyProtection="1">
      <protection hidden="1"/>
    </xf>
    <xf numFmtId="0" fontId="9" fillId="0" borderId="0" xfId="1" applyBorder="1" applyAlignment="1" applyProtection="1">
      <alignment horizontal="justify" vertical="justify"/>
      <protection hidden="1"/>
    </xf>
    <xf numFmtId="172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16" fillId="0" borderId="1" xfId="1" applyNumberFormat="1" applyFont="1" applyFill="1" applyBorder="1" applyAlignment="1" applyProtection="1">
      <protection hidden="1"/>
    </xf>
    <xf numFmtId="173" fontId="25" fillId="0" borderId="1" xfId="1" applyNumberFormat="1" applyFont="1" applyFill="1" applyBorder="1" applyAlignment="1" applyProtection="1">
      <protection hidden="1"/>
    </xf>
    <xf numFmtId="188" fontId="25" fillId="0" borderId="1" xfId="1" applyNumberFormat="1" applyFont="1" applyFill="1" applyBorder="1" applyAlignment="1" applyProtection="1">
      <alignment horizontal="right"/>
      <protection hidden="1"/>
    </xf>
    <xf numFmtId="175" fontId="25" fillId="0" borderId="1" xfId="1" applyNumberFormat="1" applyFont="1" applyFill="1" applyBorder="1" applyAlignment="1" applyProtection="1">
      <alignment horizontal="right"/>
      <protection hidden="1"/>
    </xf>
    <xf numFmtId="178" fontId="16" fillId="0" borderId="1" xfId="1" applyNumberFormat="1" applyFont="1" applyFill="1" applyBorder="1" applyAlignment="1" applyProtection="1">
      <protection hidden="1"/>
    </xf>
    <xf numFmtId="186" fontId="25" fillId="0" borderId="1" xfId="1" applyNumberFormat="1" applyFont="1" applyFill="1" applyBorder="1" applyAlignment="1" applyProtection="1">
      <protection hidden="1"/>
    </xf>
    <xf numFmtId="0" fontId="16" fillId="0" borderId="0" xfId="1" applyNumberFormat="1" applyFont="1" applyFill="1" applyBorder="1" applyAlignment="1" applyProtection="1">
      <protection hidden="1"/>
    </xf>
    <xf numFmtId="0" fontId="9" fillId="0" borderId="18" xfId="1" applyBorder="1" applyAlignment="1" applyProtection="1">
      <alignment horizontal="justify" vertical="justify"/>
      <protection hidden="1"/>
    </xf>
    <xf numFmtId="172" fontId="25" fillId="0" borderId="19" xfId="1" applyNumberFormat="1" applyFont="1" applyFill="1" applyBorder="1" applyAlignment="1" applyProtection="1">
      <alignment horizontal="justify" vertical="justify" wrapText="1"/>
      <protection hidden="1"/>
    </xf>
    <xf numFmtId="172" fontId="16" fillId="0" borderId="20" xfId="1" applyNumberFormat="1" applyFont="1" applyFill="1" applyBorder="1" applyAlignment="1" applyProtection="1">
      <protection hidden="1"/>
    </xf>
    <xf numFmtId="173" fontId="25" fillId="0" borderId="21" xfId="1" applyNumberFormat="1" applyFont="1" applyFill="1" applyBorder="1" applyAlignment="1" applyProtection="1">
      <protection hidden="1"/>
    </xf>
    <xf numFmtId="188" fontId="25" fillId="0" borderId="21" xfId="1" applyNumberFormat="1" applyFont="1" applyFill="1" applyBorder="1" applyAlignment="1" applyProtection="1">
      <alignment horizontal="right"/>
      <protection hidden="1"/>
    </xf>
    <xf numFmtId="178" fontId="16" fillId="0" borderId="22" xfId="1" applyNumberFormat="1" applyFont="1" applyFill="1" applyBorder="1" applyAlignment="1" applyProtection="1">
      <protection hidden="1"/>
    </xf>
    <xf numFmtId="178" fontId="16" fillId="0" borderId="21" xfId="1" applyNumberFormat="1" applyFont="1" applyFill="1" applyBorder="1" applyAlignment="1" applyProtection="1">
      <protection hidden="1"/>
    </xf>
    <xf numFmtId="172" fontId="25" fillId="0" borderId="19" xfId="1" applyNumberFormat="1" applyFont="1" applyFill="1" applyBorder="1" applyAlignment="1" applyProtection="1">
      <alignment horizontal="left" vertical="justify" wrapText="1"/>
      <protection hidden="1"/>
    </xf>
    <xf numFmtId="172" fontId="25" fillId="0" borderId="20" xfId="1" applyNumberFormat="1" applyFont="1" applyFill="1" applyBorder="1" applyAlignment="1" applyProtection="1">
      <alignment horizontal="left" vertical="justify" wrapText="1"/>
      <protection hidden="1"/>
    </xf>
    <xf numFmtId="172" fontId="25" fillId="0" borderId="22" xfId="1" applyNumberFormat="1" applyFont="1" applyFill="1" applyBorder="1" applyAlignment="1" applyProtection="1">
      <alignment horizontal="left" vertical="justify" wrapText="1"/>
      <protection hidden="1"/>
    </xf>
    <xf numFmtId="172" fontId="25" fillId="0" borderId="7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21" xfId="1" applyNumberFormat="1" applyFont="1" applyFill="1" applyBorder="1" applyAlignment="1" applyProtection="1">
      <alignment horizontal="justify" vertical="justify" wrapText="1"/>
      <protection hidden="1"/>
    </xf>
    <xf numFmtId="174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16" fillId="0" borderId="1" xfId="1" applyNumberFormat="1" applyFont="1" applyFill="1" applyBorder="1" applyAlignment="1" applyProtection="1">
      <protection hidden="1"/>
    </xf>
    <xf numFmtId="0" fontId="26" fillId="0" borderId="1" xfId="0" applyFont="1" applyBorder="1"/>
    <xf numFmtId="175" fontId="16" fillId="0" borderId="1" xfId="1" applyNumberFormat="1" applyFont="1" applyFill="1" applyBorder="1" applyAlignment="1" applyProtection="1">
      <alignment horizontal="right"/>
      <protection hidden="1"/>
    </xf>
    <xf numFmtId="186" fontId="16" fillId="0" borderId="1" xfId="1" applyNumberFormat="1" applyFont="1" applyFill="1" applyBorder="1" applyAlignment="1" applyProtection="1">
      <protection hidden="1"/>
    </xf>
    <xf numFmtId="172" fontId="25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16" fillId="0" borderId="21" xfId="1" applyNumberFormat="1" applyFont="1" applyFill="1" applyBorder="1" applyAlignment="1" applyProtection="1">
      <protection hidden="1"/>
    </xf>
    <xf numFmtId="174" fontId="16" fillId="0" borderId="21" xfId="1" applyNumberFormat="1" applyFont="1" applyFill="1" applyBorder="1" applyAlignment="1" applyProtection="1">
      <alignment horizontal="justify" vertical="justify" wrapText="1"/>
      <protection hidden="1"/>
    </xf>
    <xf numFmtId="0" fontId="26" fillId="0" borderId="0" xfId="0" applyFont="1"/>
    <xf numFmtId="175" fontId="27" fillId="0" borderId="21" xfId="1" applyNumberFormat="1" applyFont="1" applyFill="1" applyBorder="1" applyAlignment="1" applyProtection="1">
      <alignment horizontal="left" vertical="justify" wrapText="1"/>
      <protection hidden="1"/>
    </xf>
    <xf numFmtId="175" fontId="27" fillId="0" borderId="20" xfId="1" applyNumberFormat="1" applyFont="1" applyFill="1" applyBorder="1" applyAlignment="1" applyProtection="1">
      <alignment horizontal="left" vertical="justify" wrapText="1"/>
      <protection hidden="1"/>
    </xf>
    <xf numFmtId="175" fontId="27" fillId="0" borderId="22" xfId="1" applyNumberFormat="1" applyFont="1" applyFill="1" applyBorder="1" applyAlignment="1" applyProtection="1">
      <alignment horizontal="left" vertical="justify" wrapText="1"/>
      <protection hidden="1"/>
    </xf>
    <xf numFmtId="172" fontId="27" fillId="0" borderId="19" xfId="1" applyNumberFormat="1" applyFont="1" applyFill="1" applyBorder="1" applyAlignment="1" applyProtection="1">
      <alignment horizontal="left" vertical="justify" wrapText="1"/>
      <protection hidden="1"/>
    </xf>
    <xf numFmtId="172" fontId="27" fillId="0" borderId="20" xfId="1" applyNumberFormat="1" applyFont="1" applyFill="1" applyBorder="1" applyAlignment="1" applyProtection="1">
      <alignment horizontal="left" vertical="justify" wrapText="1"/>
      <protection hidden="1"/>
    </xf>
    <xf numFmtId="172" fontId="27" fillId="0" borderId="22" xfId="1" applyNumberFormat="1" applyFont="1" applyFill="1" applyBorder="1" applyAlignment="1" applyProtection="1">
      <alignment horizontal="left" vertical="justify" wrapText="1"/>
      <protection hidden="1"/>
    </xf>
    <xf numFmtId="174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8" fillId="0" borderId="1" xfId="0" applyFont="1" applyBorder="1"/>
    <xf numFmtId="172" fontId="25" fillId="0" borderId="22" xfId="1" applyNumberFormat="1" applyFont="1" applyFill="1" applyBorder="1" applyAlignment="1" applyProtection="1">
      <alignment horizontal="justify" vertical="justify" wrapText="1"/>
      <protection hidden="1"/>
    </xf>
    <xf numFmtId="174" fontId="16" fillId="0" borderId="22" xfId="1" applyNumberFormat="1" applyFont="1" applyFill="1" applyBorder="1" applyAlignment="1" applyProtection="1">
      <alignment horizontal="justify" vertical="justify" wrapText="1"/>
      <protection hidden="1"/>
    </xf>
    <xf numFmtId="174" fontId="16" fillId="0" borderId="20" xfId="1" applyNumberFormat="1" applyFont="1" applyFill="1" applyBorder="1" applyAlignment="1" applyProtection="1">
      <alignment horizontal="justify" vertical="justify" wrapText="1"/>
      <protection hidden="1"/>
    </xf>
    <xf numFmtId="0" fontId="29" fillId="0" borderId="21" xfId="1" applyNumberFormat="1" applyFont="1" applyFill="1" applyBorder="1" applyAlignment="1" applyProtection="1">
      <alignment vertical="justify" wrapText="1"/>
      <protection hidden="1"/>
    </xf>
    <xf numFmtId="0" fontId="30" fillId="0" borderId="20" xfId="1" applyNumberFormat="1" applyFont="1" applyFill="1" applyBorder="1" applyAlignment="1" applyProtection="1">
      <alignment vertical="justify" wrapText="1"/>
      <protection hidden="1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31" fillId="0" borderId="23" xfId="0" applyFont="1" applyBorder="1" applyAlignment="1">
      <alignment horizontal="left" vertical="top" wrapText="1"/>
    </xf>
    <xf numFmtId="0" fontId="32" fillId="0" borderId="20" xfId="1" applyNumberFormat="1" applyFont="1" applyFill="1" applyBorder="1" applyAlignment="1" applyProtection="1">
      <alignment vertical="justify" wrapText="1"/>
      <protection hidden="1"/>
    </xf>
    <xf numFmtId="178" fontId="25" fillId="0" borderId="22" xfId="1" applyNumberFormat="1" applyFont="1" applyFill="1" applyBorder="1" applyAlignment="1" applyProtection="1">
      <protection hidden="1"/>
    </xf>
    <xf numFmtId="178" fontId="25" fillId="0" borderId="1" xfId="1" applyNumberFormat="1" applyFont="1" applyFill="1" applyBorder="1" applyAlignment="1" applyProtection="1">
      <protection hidden="1"/>
    </xf>
    <xf numFmtId="178" fontId="25" fillId="0" borderId="21" xfId="1" applyNumberFormat="1" applyFont="1" applyFill="1" applyBorder="1" applyAlignment="1" applyProtection="1">
      <protection hidden="1"/>
    </xf>
    <xf numFmtId="172" fontId="32" fillId="0" borderId="19" xfId="1" applyNumberFormat="1" applyFont="1" applyFill="1" applyBorder="1" applyAlignment="1" applyProtection="1">
      <alignment horizontal="left" vertical="justify" wrapText="1"/>
      <protection hidden="1"/>
    </xf>
    <xf numFmtId="172" fontId="33" fillId="0" borderId="20" xfId="1" applyNumberFormat="1" applyFont="1" applyFill="1" applyBorder="1" applyAlignment="1" applyProtection="1">
      <alignment horizontal="left" vertical="justify" wrapText="1"/>
      <protection hidden="1"/>
    </xf>
    <xf numFmtId="174" fontId="13" fillId="0" borderId="20" xfId="1" applyNumberFormat="1" applyFont="1" applyFill="1" applyBorder="1" applyAlignment="1" applyProtection="1">
      <alignment horizontal="left" vertical="justify" wrapText="1"/>
      <protection hidden="1"/>
    </xf>
    <xf numFmtId="0" fontId="34" fillId="0" borderId="3" xfId="0" applyFont="1" applyBorder="1" applyAlignment="1">
      <alignment horizontal="left" vertical="top" wrapText="1"/>
    </xf>
    <xf numFmtId="0" fontId="28" fillId="0" borderId="21" xfId="0" applyFont="1" applyBorder="1"/>
    <xf numFmtId="0" fontId="13" fillId="0" borderId="20" xfId="1" applyNumberFormat="1" applyFont="1" applyFill="1" applyBorder="1" applyAlignment="1" applyProtection="1">
      <alignment horizontal="left" vertical="justify" wrapText="1"/>
      <protection hidden="1"/>
    </xf>
    <xf numFmtId="172" fontId="35" fillId="0" borderId="20" xfId="1" applyNumberFormat="1" applyFont="1" applyFill="1" applyBorder="1" applyAlignment="1" applyProtection="1">
      <alignment horizontal="justify" vertical="justify" wrapText="1"/>
      <protection hidden="1"/>
    </xf>
    <xf numFmtId="174" fontId="36" fillId="0" borderId="20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19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20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22" xfId="1" applyNumberFormat="1" applyFont="1" applyFill="1" applyBorder="1" applyAlignment="1" applyProtection="1">
      <alignment horizontal="justify" vertical="justify" wrapText="1"/>
      <protection hidden="1"/>
    </xf>
    <xf numFmtId="172" fontId="25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16" fillId="2" borderId="20" xfId="1" applyNumberFormat="1" applyFont="1" applyFill="1" applyBorder="1" applyAlignment="1" applyProtection="1">
      <protection hidden="1"/>
    </xf>
    <xf numFmtId="173" fontId="25" fillId="2" borderId="21" xfId="1" applyNumberFormat="1" applyFont="1" applyFill="1" applyBorder="1" applyAlignment="1" applyProtection="1">
      <protection hidden="1"/>
    </xf>
    <xf numFmtId="188" fontId="25" fillId="2" borderId="21" xfId="1" applyNumberFormat="1" applyFont="1" applyFill="1" applyBorder="1" applyAlignment="1" applyProtection="1">
      <alignment horizontal="right"/>
      <protection hidden="1"/>
    </xf>
    <xf numFmtId="175" fontId="25" fillId="2" borderId="1" xfId="1" applyNumberFormat="1" applyFont="1" applyFill="1" applyBorder="1" applyAlignment="1" applyProtection="1">
      <alignment horizontal="right"/>
      <protection hidden="1"/>
    </xf>
    <xf numFmtId="178" fontId="16" fillId="2" borderId="22" xfId="1" applyNumberFormat="1" applyFont="1" applyFill="1" applyBorder="1" applyAlignment="1" applyProtection="1">
      <protection hidden="1"/>
    </xf>
    <xf numFmtId="178" fontId="16" fillId="2" borderId="1" xfId="1" applyNumberFormat="1" applyFont="1" applyFill="1" applyBorder="1" applyAlignment="1" applyProtection="1">
      <protection hidden="1"/>
    </xf>
    <xf numFmtId="178" fontId="16" fillId="2" borderId="21" xfId="1" applyNumberFormat="1" applyFont="1" applyFill="1" applyBorder="1" applyAlignment="1" applyProtection="1">
      <protection hidden="1"/>
    </xf>
    <xf numFmtId="186" fontId="25" fillId="2" borderId="1" xfId="1" applyNumberFormat="1" applyFont="1" applyFill="1" applyBorder="1" applyAlignment="1" applyProtection="1">
      <protection hidden="1"/>
    </xf>
    <xf numFmtId="172" fontId="25" fillId="2" borderId="21" xfId="1" applyNumberFormat="1" applyFont="1" applyFill="1" applyBorder="1" applyAlignment="1" applyProtection="1">
      <alignment horizontal="justify" vertical="justify" wrapText="1"/>
      <protection hidden="1"/>
    </xf>
    <xf numFmtId="172" fontId="25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19" xfId="1" applyNumberFormat="1" applyFont="1" applyFill="1" applyBorder="1" applyAlignment="1" applyProtection="1">
      <alignment vertical="justify" wrapText="1"/>
      <protection hidden="1"/>
    </xf>
    <xf numFmtId="172" fontId="25" fillId="0" borderId="20" xfId="1" applyNumberFormat="1" applyFont="1" applyFill="1" applyBorder="1" applyAlignment="1" applyProtection="1">
      <alignment vertical="justify" wrapText="1"/>
      <protection hidden="1"/>
    </xf>
    <xf numFmtId="174" fontId="16" fillId="2" borderId="1" xfId="1" applyNumberFormat="1" applyFont="1" applyFill="1" applyBorder="1" applyAlignment="1" applyProtection="1">
      <alignment horizontal="justify" vertical="justify" wrapText="1"/>
      <protection hidden="1"/>
    </xf>
    <xf numFmtId="172" fontId="16" fillId="2" borderId="1" xfId="1" applyNumberFormat="1" applyFont="1" applyFill="1" applyBorder="1" applyAlignment="1" applyProtection="1">
      <protection hidden="1"/>
    </xf>
    <xf numFmtId="173" fontId="16" fillId="2" borderId="1" xfId="1" applyNumberFormat="1" applyFont="1" applyFill="1" applyBorder="1" applyAlignment="1" applyProtection="1">
      <protection hidden="1"/>
    </xf>
    <xf numFmtId="175" fontId="16" fillId="2" borderId="1" xfId="1" applyNumberFormat="1" applyFont="1" applyFill="1" applyBorder="1" applyAlignment="1" applyProtection="1">
      <alignment horizontal="right"/>
      <protection hidden="1"/>
    </xf>
    <xf numFmtId="186" fontId="16" fillId="2" borderId="1" xfId="1" applyNumberFormat="1" applyFont="1" applyFill="1" applyBorder="1" applyAlignment="1" applyProtection="1">
      <protection hidden="1"/>
    </xf>
    <xf numFmtId="174" fontId="16" fillId="2" borderId="1" xfId="1" applyNumberFormat="1" applyFont="1" applyFill="1" applyBorder="1" applyAlignment="1" applyProtection="1">
      <alignment horizontal="justify" vertical="justify" wrapText="1"/>
      <protection hidden="1"/>
    </xf>
    <xf numFmtId="174" fontId="16" fillId="2" borderId="21" xfId="1" applyNumberFormat="1" applyFont="1" applyFill="1" applyBorder="1" applyAlignment="1" applyProtection="1">
      <alignment horizontal="justify" vertical="justify" wrapText="1"/>
      <protection hidden="1"/>
    </xf>
    <xf numFmtId="175" fontId="16" fillId="2" borderId="1" xfId="1" applyNumberFormat="1" applyFont="1" applyFill="1" applyBorder="1" applyAlignment="1" applyProtection="1">
      <alignment horizontal="justify" vertical="justify" wrapText="1"/>
      <protection hidden="1"/>
    </xf>
    <xf numFmtId="173" fontId="16" fillId="2" borderId="21" xfId="1" applyNumberFormat="1" applyFont="1" applyFill="1" applyBorder="1" applyAlignment="1" applyProtection="1">
      <protection hidden="1"/>
    </xf>
    <xf numFmtId="172" fontId="25" fillId="0" borderId="7" xfId="1" applyNumberFormat="1" applyFont="1" applyFill="1" applyBorder="1" applyAlignment="1" applyProtection="1">
      <alignment horizontal="justify" vertical="justify" wrapText="1"/>
      <protection hidden="1"/>
    </xf>
    <xf numFmtId="175" fontId="25" fillId="0" borderId="1" xfId="1" applyNumberFormat="1" applyFont="1" applyFill="1" applyBorder="1" applyAlignment="1" applyProtection="1">
      <alignment horizontal="left" vertical="justify" wrapText="1"/>
      <protection hidden="1"/>
    </xf>
    <xf numFmtId="172" fontId="25" fillId="0" borderId="1" xfId="1" applyNumberFormat="1" applyFont="1" applyFill="1" applyBorder="1" applyAlignment="1" applyProtection="1">
      <protection hidden="1"/>
    </xf>
    <xf numFmtId="175" fontId="25" fillId="0" borderId="1" xfId="1" applyNumberFormat="1" applyFont="1" applyFill="1" applyBorder="1" applyAlignment="1" applyProtection="1">
      <alignment horizontal="left" vertical="justify" wrapText="1"/>
      <protection hidden="1"/>
    </xf>
    <xf numFmtId="172" fontId="25" fillId="0" borderId="1" xfId="1" applyNumberFormat="1" applyFont="1" applyFill="1" applyBorder="1" applyAlignment="1" applyProtection="1">
      <alignment vertical="justify" wrapText="1"/>
      <protection hidden="1"/>
    </xf>
    <xf numFmtId="0" fontId="26" fillId="0" borderId="1" xfId="0" applyFont="1" applyBorder="1" applyAlignment="1">
      <alignment vertical="distributed"/>
    </xf>
    <xf numFmtId="172" fontId="25" fillId="0" borderId="21" xfId="1" applyNumberFormat="1" applyFont="1" applyFill="1" applyBorder="1" applyAlignment="1" applyProtection="1">
      <alignment horizontal="left" vertical="justify" wrapText="1"/>
      <protection hidden="1"/>
    </xf>
    <xf numFmtId="0" fontId="26" fillId="0" borderId="21" xfId="0" applyFont="1" applyBorder="1" applyAlignment="1">
      <alignment horizontal="right"/>
    </xf>
    <xf numFmtId="175" fontId="16" fillId="0" borderId="22" xfId="1" applyNumberFormat="1" applyFont="1" applyFill="1" applyBorder="1" applyAlignment="1" applyProtection="1">
      <alignment horizontal="justify" vertical="justify" wrapText="1"/>
      <protection hidden="1"/>
    </xf>
    <xf numFmtId="188" fontId="16" fillId="0" borderId="21" xfId="1" applyNumberFormat="1" applyFont="1" applyFill="1" applyBorder="1" applyAlignment="1" applyProtection="1">
      <alignment horizontal="right"/>
      <protection hidden="1"/>
    </xf>
    <xf numFmtId="0" fontId="26" fillId="0" borderId="1" xfId="0" applyFont="1" applyBorder="1" applyAlignment="1">
      <alignment horizontal="right"/>
    </xf>
    <xf numFmtId="175" fontId="25" fillId="0" borderId="22" xfId="1" applyNumberFormat="1" applyFont="1" applyFill="1" applyBorder="1" applyAlignment="1" applyProtection="1">
      <alignment horizontal="justify" vertical="justify" wrapText="1"/>
      <protection hidden="1"/>
    </xf>
    <xf numFmtId="172" fontId="25" fillId="2" borderId="7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24" xfId="1" applyNumberFormat="1" applyFont="1" applyFill="1" applyBorder="1" applyAlignment="1" applyProtection="1">
      <alignment horizontal="justify" vertical="justify" wrapText="1"/>
      <protection hidden="1"/>
    </xf>
    <xf numFmtId="172" fontId="25" fillId="0" borderId="2" xfId="1" applyNumberFormat="1" applyFont="1" applyFill="1" applyBorder="1" applyAlignment="1" applyProtection="1">
      <alignment horizontal="justify" vertical="justify" wrapText="1"/>
      <protection hidden="1"/>
    </xf>
    <xf numFmtId="186" fontId="16" fillId="0" borderId="1" xfId="1" applyNumberFormat="1" applyFont="1" applyBorder="1"/>
    <xf numFmtId="0" fontId="16" fillId="0" borderId="1" xfId="1" applyFont="1" applyBorder="1"/>
    <xf numFmtId="175" fontId="25" fillId="0" borderId="21" xfId="1" applyNumberFormat="1" applyFont="1" applyFill="1" applyBorder="1" applyAlignment="1" applyProtection="1">
      <alignment horizontal="left" vertical="justify" wrapText="1"/>
      <protection hidden="1"/>
    </xf>
    <xf numFmtId="175" fontId="25" fillId="0" borderId="20" xfId="1" applyNumberFormat="1" applyFont="1" applyFill="1" applyBorder="1" applyAlignment="1" applyProtection="1">
      <alignment horizontal="left" vertical="justify" wrapText="1"/>
      <protection hidden="1"/>
    </xf>
    <xf numFmtId="175" fontId="25" fillId="0" borderId="22" xfId="1" applyNumberFormat="1" applyFont="1" applyFill="1" applyBorder="1" applyAlignment="1" applyProtection="1">
      <alignment horizontal="left" vertical="justify" wrapText="1"/>
      <protection hidden="1"/>
    </xf>
    <xf numFmtId="188" fontId="25" fillId="0" borderId="1" xfId="1" applyNumberFormat="1" applyFont="1" applyFill="1" applyBorder="1"/>
    <xf numFmtId="175" fontId="25" fillId="0" borderId="1" xfId="1" applyNumberFormat="1" applyFont="1" applyBorder="1"/>
    <xf numFmtId="0" fontId="37" fillId="0" borderId="1" xfId="1" applyFont="1" applyBorder="1"/>
    <xf numFmtId="186" fontId="25" fillId="0" borderId="1" xfId="1" applyNumberFormat="1" applyFont="1" applyBorder="1"/>
    <xf numFmtId="188" fontId="16" fillId="0" borderId="1" xfId="1" applyNumberFormat="1" applyFont="1" applyFill="1" applyBorder="1"/>
    <xf numFmtId="175" fontId="16" fillId="0" borderId="1" xfId="1" applyNumberFormat="1" applyFont="1" applyBorder="1"/>
    <xf numFmtId="0" fontId="9" fillId="0" borderId="1" xfId="1" applyBorder="1"/>
    <xf numFmtId="172" fontId="25" fillId="0" borderId="21" xfId="1" applyNumberFormat="1" applyFont="1" applyFill="1" applyBorder="1" applyAlignment="1" applyProtection="1">
      <alignment horizontal="left" vertical="justify" wrapText="1"/>
      <protection hidden="1"/>
    </xf>
    <xf numFmtId="172" fontId="25" fillId="0" borderId="20" xfId="1" applyNumberFormat="1" applyFont="1" applyFill="1" applyBorder="1" applyAlignment="1" applyProtection="1">
      <alignment horizontal="left" vertical="justify" wrapText="1"/>
      <protection hidden="1"/>
    </xf>
    <xf numFmtId="0" fontId="25" fillId="0" borderId="1" xfId="1" applyNumberFormat="1" applyFont="1" applyFill="1" applyBorder="1" applyAlignment="1" applyProtection="1">
      <protection hidden="1"/>
    </xf>
    <xf numFmtId="188" fontId="16" fillId="0" borderId="1" xfId="1" applyNumberFormat="1" applyFont="1" applyFill="1" applyBorder="1" applyAlignment="1" applyProtection="1">
      <alignment horizontal="right"/>
      <protection hidden="1"/>
    </xf>
    <xf numFmtId="0" fontId="25" fillId="0" borderId="1" xfId="1" applyNumberFormat="1" applyFont="1" applyFill="1" applyBorder="1" applyAlignment="1" applyProtection="1">
      <alignment horizontal="right"/>
      <protection hidden="1"/>
    </xf>
    <xf numFmtId="3" fontId="25" fillId="0" borderId="1" xfId="1" applyNumberFormat="1" applyFont="1" applyFill="1" applyBorder="1" applyAlignment="1" applyProtection="1">
      <protection hidden="1"/>
    </xf>
    <xf numFmtId="0" fontId="16" fillId="0" borderId="0" xfId="1" applyNumberFormat="1" applyFont="1" applyFill="1" applyAlignment="1" applyProtection="1">
      <protection hidden="1"/>
    </xf>
    <xf numFmtId="0" fontId="9" fillId="0" borderId="0" xfId="1" applyNumberFormat="1" applyFont="1" applyFill="1" applyAlignment="1" applyProtection="1">
      <alignment horizontal="left"/>
      <protection hidden="1"/>
    </xf>
    <xf numFmtId="0" fontId="9" fillId="0" borderId="0" xfId="1" applyNumberFormat="1" applyFont="1" applyFill="1" applyAlignment="1" applyProtection="1">
      <alignment horizontal="center"/>
      <protection hidden="1"/>
    </xf>
    <xf numFmtId="186" fontId="9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alignment horizontal="centerContinuous"/>
      <protection hidden="1"/>
    </xf>
    <xf numFmtId="0" fontId="38" fillId="0" borderId="0" xfId="1" applyNumberFormat="1" applyFont="1" applyFill="1" applyAlignment="1" applyProtection="1">
      <alignment horizontal="centerContinuous"/>
      <protection hidden="1"/>
    </xf>
    <xf numFmtId="0" fontId="9" fillId="0" borderId="0" xfId="1"/>
    <xf numFmtId="0" fontId="37" fillId="0" borderId="0" xfId="1" applyNumberFormat="1" applyFont="1" applyFill="1" applyAlignment="1" applyProtection="1">
      <alignment horizontal="justify" vertical="justify"/>
      <protection hidden="1"/>
    </xf>
    <xf numFmtId="0" fontId="37" fillId="0" borderId="0" xfId="1" applyNumberFormat="1" applyFont="1" applyFill="1" applyAlignment="1" applyProtection="1">
      <alignment horizontal="centerContinuous"/>
      <protection hidden="1"/>
    </xf>
    <xf numFmtId="0" fontId="37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protection hidden="1"/>
    </xf>
    <xf numFmtId="0" fontId="37" fillId="0" borderId="0" xfId="1" applyNumberFormat="1" applyFont="1" applyFill="1" applyAlignment="1" applyProtection="1">
      <alignment horizontal="right"/>
      <protection hidden="1"/>
    </xf>
    <xf numFmtId="186" fontId="37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alignment horizontal="left" wrapText="1"/>
      <protection hidden="1"/>
    </xf>
    <xf numFmtId="186" fontId="37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NumberFormat="1" applyFont="1" applyFill="1" applyAlignment="1" applyProtection="1">
      <alignment horizontal="justify" vertical="justify"/>
      <protection hidden="1"/>
    </xf>
    <xf numFmtId="0" fontId="9" fillId="0" borderId="0" xfId="1" applyNumberFormat="1" applyFont="1" applyFill="1" applyAlignment="1" applyProtection="1">
      <alignment horizontal="right"/>
      <protection hidden="1"/>
    </xf>
    <xf numFmtId="3" fontId="25" fillId="0" borderId="0" xfId="1" applyNumberFormat="1" applyFont="1" applyFill="1" applyAlignment="1" applyProtection="1">
      <protection hidden="1"/>
    </xf>
    <xf numFmtId="186" fontId="25" fillId="0" borderId="0" xfId="1" applyNumberFormat="1" applyFont="1" applyFill="1" applyAlignment="1" applyProtection="1">
      <protection hidden="1"/>
    </xf>
    <xf numFmtId="0" fontId="9" fillId="0" borderId="0" xfId="1" applyFill="1" applyAlignment="1" applyProtection="1">
      <alignment horizontal="right"/>
      <protection hidden="1"/>
    </xf>
    <xf numFmtId="0" fontId="9" fillId="0" borderId="0" xfId="1" applyAlignment="1" applyProtection="1">
      <alignment horizontal="right"/>
      <protection hidden="1"/>
    </xf>
    <xf numFmtId="186" fontId="9" fillId="0" borderId="0" xfId="1" applyNumberFormat="1" applyProtection="1">
      <protection hidden="1"/>
    </xf>
    <xf numFmtId="0" fontId="16" fillId="0" borderId="0" xfId="1" applyFont="1" applyProtection="1">
      <protection hidden="1"/>
    </xf>
    <xf numFmtId="0" fontId="16" fillId="0" borderId="0" xfId="1" applyFont="1" applyFill="1" applyAlignment="1" applyProtection="1">
      <alignment horizontal="right"/>
      <protection hidden="1"/>
    </xf>
    <xf numFmtId="0" fontId="39" fillId="0" borderId="0" xfId="1" applyFont="1" applyAlignment="1" applyProtection="1">
      <alignment horizontal="right"/>
      <protection hidden="1"/>
    </xf>
    <xf numFmtId="0" fontId="39" fillId="0" borderId="0" xfId="1" applyFont="1" applyProtection="1">
      <protection hidden="1"/>
    </xf>
    <xf numFmtId="0" fontId="9" fillId="0" borderId="25" xfId="1" applyBorder="1" applyProtection="1">
      <protection hidden="1"/>
    </xf>
    <xf numFmtId="0" fontId="16" fillId="0" borderId="0" xfId="1" applyFont="1" applyAlignment="1" applyProtection="1">
      <alignment vertical="top"/>
      <protection hidden="1"/>
    </xf>
    <xf numFmtId="0" fontId="9" fillId="0" borderId="0" xfId="1" applyAlignment="1">
      <alignment horizontal="justify" vertical="justify"/>
    </xf>
    <xf numFmtId="0" fontId="9" fillId="0" borderId="0" xfId="1" applyFill="1" applyAlignment="1">
      <alignment horizontal="right"/>
    </xf>
    <xf numFmtId="0" fontId="9" fillId="0" borderId="0" xfId="1" applyAlignment="1">
      <alignment horizontal="right"/>
    </xf>
    <xf numFmtId="186" fontId="9" fillId="0" borderId="0" xfId="1" applyNumberFormat="1"/>
    <xf numFmtId="0" fontId="3" fillId="0" borderId="0" xfId="1" applyFont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9" fillId="0" borderId="0" xfId="1" applyFont="1" applyFill="1" applyAlignment="1" applyProtection="1">
      <protection hidden="1"/>
    </xf>
    <xf numFmtId="0" fontId="9" fillId="0" borderId="0" xfId="1" applyFont="1" applyAlignment="1" applyProtection="1">
      <protection hidden="1"/>
    </xf>
    <xf numFmtId="0" fontId="9" fillId="0" borderId="0" xfId="1" applyFont="1"/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2" fillId="0" borderId="0" xfId="1" applyNumberFormat="1" applyFont="1" applyFill="1" applyAlignment="1" applyProtection="1">
      <alignment horizontal="right" vertical="top"/>
      <protection hidden="1"/>
    </xf>
    <xf numFmtId="0" fontId="9" fillId="0" borderId="0" xfId="1" applyFont="1" applyProtection="1">
      <protection hidden="1"/>
    </xf>
    <xf numFmtId="0" fontId="32" fillId="0" borderId="0" xfId="1" applyNumberFormat="1" applyFont="1" applyFill="1" applyAlignment="1" applyProtection="1">
      <alignment horizontal="justify" vertical="justify"/>
      <protection hidden="1"/>
    </xf>
    <xf numFmtId="0" fontId="32" fillId="0" borderId="0" xfId="1" applyNumberFormat="1" applyFont="1" applyFill="1" applyAlignment="1" applyProtection="1">
      <alignment horizontal="centerContinuous" vertical="top"/>
      <protection hidden="1"/>
    </xf>
    <xf numFmtId="0" fontId="32" fillId="0" borderId="0" xfId="1" applyNumberFormat="1" applyFont="1" applyFill="1" applyAlignment="1" applyProtection="1">
      <alignment horizontal="right" vertical="top"/>
      <protection hidden="1"/>
    </xf>
    <xf numFmtId="0" fontId="40" fillId="0" borderId="0" xfId="1" applyFont="1" applyProtection="1">
      <protection hidden="1"/>
    </xf>
    <xf numFmtId="0" fontId="22" fillId="0" borderId="0" xfId="0" applyFont="1"/>
    <xf numFmtId="0" fontId="32" fillId="0" borderId="26" xfId="1" applyNumberFormat="1" applyFont="1" applyFill="1" applyBorder="1" applyAlignment="1" applyProtection="1">
      <alignment horizontal="center" vertical="justify"/>
      <protection hidden="1"/>
    </xf>
    <xf numFmtId="0" fontId="32" fillId="0" borderId="27" xfId="1" applyNumberFormat="1" applyFont="1" applyFill="1" applyBorder="1" applyAlignment="1" applyProtection="1">
      <alignment horizontal="center" vertical="justify"/>
      <protection hidden="1"/>
    </xf>
    <xf numFmtId="0" fontId="32" fillId="0" borderId="27" xfId="1" applyNumberFormat="1" applyFont="1" applyFill="1" applyBorder="1" applyAlignment="1" applyProtection="1">
      <alignment horizontal="center" vertical="top" wrapText="1"/>
      <protection hidden="1"/>
    </xf>
    <xf numFmtId="0" fontId="32" fillId="0" borderId="27" xfId="1" applyNumberFormat="1" applyFont="1" applyFill="1" applyBorder="1" applyAlignment="1" applyProtection="1">
      <alignment horizontal="right" vertical="top" wrapText="1"/>
      <protection hidden="1"/>
    </xf>
    <xf numFmtId="0" fontId="32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41" fillId="0" borderId="28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left"/>
    </xf>
    <xf numFmtId="0" fontId="42" fillId="0" borderId="20" xfId="0" applyFont="1" applyBorder="1" applyAlignment="1">
      <alignment horizontal="left"/>
    </xf>
    <xf numFmtId="0" fontId="42" fillId="0" borderId="22" xfId="0" applyFont="1" applyBorder="1" applyAlignment="1">
      <alignment horizontal="left"/>
    </xf>
    <xf numFmtId="0" fontId="32" fillId="0" borderId="29" xfId="1" applyNumberFormat="1" applyFont="1" applyFill="1" applyBorder="1" applyAlignment="1" applyProtection="1">
      <alignment horizontal="center" vertical="top" wrapText="1"/>
      <protection hidden="1"/>
    </xf>
    <xf numFmtId="173" fontId="32" fillId="0" borderId="29" xfId="1" applyNumberFormat="1" applyFont="1" applyFill="1" applyBorder="1" applyAlignment="1" applyProtection="1">
      <alignment vertical="top" wrapText="1"/>
      <protection hidden="1"/>
    </xf>
    <xf numFmtId="188" fontId="32" fillId="0" borderId="1" xfId="1" applyNumberFormat="1" applyFont="1" applyFill="1" applyBorder="1" applyAlignment="1" applyProtection="1">
      <alignment vertical="top"/>
      <protection hidden="1"/>
    </xf>
    <xf numFmtId="175" fontId="32" fillId="0" borderId="1" xfId="1" applyNumberFormat="1" applyFont="1" applyFill="1" applyBorder="1" applyAlignment="1" applyProtection="1">
      <alignment vertical="top" wrapText="1"/>
      <protection hidden="1"/>
    </xf>
    <xf numFmtId="4" fontId="32" fillId="0" borderId="30" xfId="1" applyNumberFormat="1" applyFont="1" applyFill="1" applyBorder="1" applyAlignment="1" applyProtection="1">
      <protection hidden="1"/>
    </xf>
    <xf numFmtId="175" fontId="32" fillId="0" borderId="7" xfId="1" applyNumberFormat="1" applyFont="1" applyFill="1" applyBorder="1" applyAlignment="1" applyProtection="1">
      <alignment horizontal="justify" vertical="justify" wrapText="1"/>
      <protection hidden="1"/>
    </xf>
    <xf numFmtId="175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32" fillId="0" borderId="1" xfId="1" applyNumberFormat="1" applyFont="1" applyFill="1" applyBorder="1" applyAlignment="1" applyProtection="1">
      <alignment wrapText="1"/>
      <protection hidden="1"/>
    </xf>
    <xf numFmtId="173" fontId="32" fillId="0" borderId="1" xfId="1" applyNumberFormat="1" applyFont="1" applyFill="1" applyBorder="1" applyAlignment="1" applyProtection="1">
      <alignment wrapText="1"/>
      <protection hidden="1"/>
    </xf>
    <xf numFmtId="188" fontId="32" fillId="0" borderId="1" xfId="1" applyNumberFormat="1" applyFont="1" applyFill="1" applyBorder="1" applyAlignment="1" applyProtection="1">
      <alignment horizontal="right"/>
      <protection hidden="1"/>
    </xf>
    <xf numFmtId="175" fontId="32" fillId="0" borderId="1" xfId="1" applyNumberFormat="1" applyFont="1" applyFill="1" applyBorder="1" applyAlignment="1" applyProtection="1">
      <alignment horizontal="right" wrapText="1"/>
      <protection hidden="1"/>
    </xf>
    <xf numFmtId="178" fontId="32" fillId="0" borderId="1" xfId="1" applyNumberFormat="1" applyFont="1" applyFill="1" applyBorder="1" applyAlignment="1" applyProtection="1">
      <protection hidden="1"/>
    </xf>
    <xf numFmtId="175" fontId="32" fillId="0" borderId="7" xfId="1" applyNumberFormat="1" applyFont="1" applyFill="1" applyBorder="1" applyAlignment="1" applyProtection="1">
      <alignment horizontal="justify" vertical="justify" wrapText="1"/>
      <protection hidden="1"/>
    </xf>
    <xf numFmtId="172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178" fontId="32" fillId="0" borderId="8" xfId="1" applyNumberFormat="1" applyFont="1" applyFill="1" applyBorder="1" applyAlignment="1" applyProtection="1">
      <protection hidden="1"/>
    </xf>
    <xf numFmtId="0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1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20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22" xfId="1" applyNumberFormat="1" applyFont="1" applyFill="1" applyBorder="1" applyAlignment="1" applyProtection="1">
      <alignment horizontal="left" vertical="justify" wrapText="1"/>
      <protection hidden="1"/>
    </xf>
    <xf numFmtId="0" fontId="43" fillId="0" borderId="0" xfId="0" applyFont="1"/>
    <xf numFmtId="174" fontId="36" fillId="0" borderId="21" xfId="1" applyNumberFormat="1" applyFont="1" applyFill="1" applyBorder="1" applyAlignment="1" applyProtection="1">
      <alignment horizontal="left" vertical="justify" wrapText="1"/>
      <protection hidden="1"/>
    </xf>
    <xf numFmtId="174" fontId="36" fillId="0" borderId="20" xfId="1" applyNumberFormat="1" applyFont="1" applyFill="1" applyBorder="1" applyAlignment="1" applyProtection="1">
      <alignment horizontal="left" vertical="justify" wrapText="1"/>
      <protection hidden="1"/>
    </xf>
    <xf numFmtId="174" fontId="36" fillId="0" borderId="22" xfId="1" applyNumberFormat="1" applyFont="1" applyFill="1" applyBorder="1" applyAlignment="1" applyProtection="1">
      <alignment horizontal="left" vertical="justify" wrapText="1"/>
      <protection hidden="1"/>
    </xf>
    <xf numFmtId="175" fontId="30" fillId="0" borderId="1" xfId="1" applyNumberFormat="1" applyFont="1" applyFill="1" applyBorder="1" applyAlignment="1" applyProtection="1">
      <alignment wrapText="1"/>
      <protection hidden="1"/>
    </xf>
    <xf numFmtId="173" fontId="30" fillId="0" borderId="1" xfId="1" applyNumberFormat="1" applyFont="1" applyFill="1" applyBorder="1" applyAlignment="1" applyProtection="1">
      <alignment wrapText="1"/>
      <protection hidden="1"/>
    </xf>
    <xf numFmtId="0" fontId="42" fillId="0" borderId="1" xfId="0" applyFont="1" applyBorder="1"/>
    <xf numFmtId="175" fontId="30" fillId="0" borderId="1" xfId="1" applyNumberFormat="1" applyFont="1" applyFill="1" applyBorder="1" applyAlignment="1" applyProtection="1">
      <alignment horizontal="right" wrapText="1"/>
      <protection hidden="1"/>
    </xf>
    <xf numFmtId="178" fontId="30" fillId="0" borderId="1" xfId="1" applyNumberFormat="1" applyFont="1" applyFill="1" applyBorder="1" applyAlignment="1" applyProtection="1">
      <protection hidden="1"/>
    </xf>
    <xf numFmtId="0" fontId="3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6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44" fillId="0" borderId="1" xfId="0" applyFont="1" applyBorder="1" applyAlignment="1">
      <alignment horizontal="left" wrapText="1"/>
    </xf>
    <xf numFmtId="0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174" fontId="16" fillId="0" borderId="21" xfId="1" applyNumberFormat="1" applyFont="1" applyFill="1" applyBorder="1" applyAlignment="1" applyProtection="1">
      <alignment horizontal="left" vertical="justify" wrapText="1"/>
      <protection hidden="1"/>
    </xf>
    <xf numFmtId="174" fontId="16" fillId="0" borderId="20" xfId="1" applyNumberFormat="1" applyFont="1" applyFill="1" applyBorder="1" applyAlignment="1" applyProtection="1">
      <alignment horizontal="left" vertical="justify" wrapText="1"/>
      <protection hidden="1"/>
    </xf>
    <xf numFmtId="174" fontId="16" fillId="0" borderId="22" xfId="1" applyNumberFormat="1" applyFont="1" applyFill="1" applyBorder="1" applyAlignment="1" applyProtection="1">
      <alignment horizontal="left" vertical="justify" wrapText="1"/>
      <protection hidden="1"/>
    </xf>
    <xf numFmtId="178" fontId="30" fillId="0" borderId="8" xfId="1" applyNumberFormat="1" applyFont="1" applyFill="1" applyBorder="1" applyAlignment="1" applyProtection="1">
      <protection hidden="1"/>
    </xf>
    <xf numFmtId="0" fontId="3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42" fillId="0" borderId="0" xfId="0" applyFont="1"/>
    <xf numFmtId="0" fontId="30" fillId="0" borderId="1" xfId="1" applyNumberFormat="1" applyFont="1" applyFill="1" applyBorder="1" applyAlignment="1" applyProtection="1">
      <alignment horizontal="left" vertical="justify" wrapText="1"/>
      <protection hidden="1"/>
    </xf>
    <xf numFmtId="184" fontId="45" fillId="0" borderId="3" xfId="0" applyNumberFormat="1" applyFont="1" applyBorder="1" applyAlignment="1">
      <alignment horizontal="right" wrapText="1"/>
    </xf>
    <xf numFmtId="175" fontId="32" fillId="0" borderId="19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0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32" fillId="0" borderId="21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20" xfId="1" applyNumberFormat="1" applyFont="1" applyFill="1" applyBorder="1" applyAlignment="1" applyProtection="1">
      <alignment horizontal="justify" vertical="justify" wrapText="1"/>
      <protection hidden="1"/>
    </xf>
    <xf numFmtId="188" fontId="41" fillId="0" borderId="1" xfId="0" applyNumberFormat="1" applyFont="1" applyBorder="1"/>
    <xf numFmtId="175" fontId="3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46" fillId="0" borderId="1" xfId="0" applyFont="1" applyBorder="1" applyAlignment="1">
      <alignment horizontal="left" vertical="top" wrapText="1"/>
    </xf>
    <xf numFmtId="184" fontId="47" fillId="0" borderId="1" xfId="0" applyNumberFormat="1" applyFont="1" applyBorder="1" applyAlignment="1">
      <alignment horizontal="right" wrapText="1"/>
    </xf>
    <xf numFmtId="0" fontId="23" fillId="0" borderId="0" xfId="0" applyFont="1"/>
    <xf numFmtId="0" fontId="34" fillId="0" borderId="1" xfId="0" applyFont="1" applyBorder="1" applyAlignment="1">
      <alignment horizontal="left" vertical="top" wrapText="1"/>
    </xf>
    <xf numFmtId="188" fontId="42" fillId="0" borderId="1" xfId="0" applyNumberFormat="1" applyFont="1" applyBorder="1"/>
    <xf numFmtId="175" fontId="32" fillId="0" borderId="19" xfId="1" applyNumberFormat="1" applyFont="1" applyFill="1" applyBorder="1" applyAlignment="1" applyProtection="1">
      <alignment horizontal="justify" vertical="justify" wrapText="1"/>
      <protection hidden="1"/>
    </xf>
    <xf numFmtId="175" fontId="32" fillId="0" borderId="20" xfId="1" applyNumberFormat="1" applyFont="1" applyFill="1" applyBorder="1" applyAlignment="1" applyProtection="1">
      <alignment horizontal="justify" vertical="justify" wrapText="1"/>
      <protection hidden="1"/>
    </xf>
    <xf numFmtId="175" fontId="32" fillId="0" borderId="22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1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0" xfId="1" applyNumberFormat="1" applyFont="1" applyFill="1" applyBorder="1" applyAlignment="1" applyProtection="1">
      <alignment horizontal="justify" vertical="justify" wrapText="1"/>
      <protection hidden="1"/>
    </xf>
    <xf numFmtId="0" fontId="32" fillId="0" borderId="22" xfId="1" applyNumberFormat="1" applyFont="1" applyFill="1" applyBorder="1" applyAlignment="1" applyProtection="1">
      <alignment horizontal="justify" vertical="justify" wrapText="1"/>
      <protection hidden="1"/>
    </xf>
    <xf numFmtId="0" fontId="41" fillId="0" borderId="0" xfId="0" applyFont="1"/>
    <xf numFmtId="174" fontId="16" fillId="2" borderId="21" xfId="1" applyNumberFormat="1" applyFont="1" applyFill="1" applyBorder="1" applyAlignment="1" applyProtection="1">
      <alignment horizontal="left" vertical="justify" wrapText="1"/>
      <protection hidden="1"/>
    </xf>
    <xf numFmtId="174" fontId="16" fillId="2" borderId="20" xfId="1" applyNumberFormat="1" applyFont="1" applyFill="1" applyBorder="1" applyAlignment="1" applyProtection="1">
      <alignment horizontal="left" vertical="justify" wrapText="1"/>
      <protection hidden="1"/>
    </xf>
    <xf numFmtId="174" fontId="16" fillId="2" borderId="22" xfId="1" applyNumberFormat="1" applyFont="1" applyFill="1" applyBorder="1" applyAlignment="1" applyProtection="1">
      <alignment horizontal="left" vertical="justify" wrapText="1"/>
      <protection hidden="1"/>
    </xf>
    <xf numFmtId="0" fontId="30" fillId="2" borderId="21" xfId="1" applyNumberFormat="1" applyFont="1" applyFill="1" applyBorder="1" applyAlignment="1" applyProtection="1">
      <alignment vertical="justify" wrapText="1"/>
      <protection hidden="1"/>
    </xf>
    <xf numFmtId="175" fontId="30" fillId="2" borderId="1" xfId="1" applyNumberFormat="1" applyFont="1" applyFill="1" applyBorder="1" applyAlignment="1" applyProtection="1">
      <alignment wrapText="1"/>
      <protection hidden="1"/>
    </xf>
    <xf numFmtId="173" fontId="30" fillId="2" borderId="1" xfId="1" applyNumberFormat="1" applyFont="1" applyFill="1" applyBorder="1" applyAlignment="1" applyProtection="1">
      <alignment wrapText="1"/>
      <protection hidden="1"/>
    </xf>
    <xf numFmtId="175" fontId="30" fillId="2" borderId="1" xfId="1" applyNumberFormat="1" applyFont="1" applyFill="1" applyBorder="1" applyAlignment="1" applyProtection="1">
      <alignment horizontal="right" wrapText="1"/>
      <protection hidden="1"/>
    </xf>
    <xf numFmtId="178" fontId="32" fillId="2" borderId="1" xfId="1" applyNumberFormat="1" applyFont="1" applyFill="1" applyBorder="1" applyAlignment="1" applyProtection="1">
      <protection hidden="1"/>
    </xf>
    <xf numFmtId="174" fontId="40" fillId="2" borderId="21" xfId="1" applyNumberFormat="1" applyFont="1" applyFill="1" applyBorder="1" applyAlignment="1" applyProtection="1">
      <alignment horizontal="left" vertical="justify" wrapText="1"/>
      <protection hidden="1"/>
    </xf>
    <xf numFmtId="174" fontId="40" fillId="2" borderId="20" xfId="1" applyNumberFormat="1" applyFont="1" applyFill="1" applyBorder="1" applyAlignment="1" applyProtection="1">
      <alignment horizontal="left" vertical="justify" wrapText="1"/>
      <protection hidden="1"/>
    </xf>
    <xf numFmtId="174" fontId="40" fillId="2" borderId="22" xfId="1" applyNumberFormat="1" applyFont="1" applyFill="1" applyBorder="1" applyAlignment="1" applyProtection="1">
      <alignment horizontal="left" vertical="justify" wrapText="1"/>
      <protection hidden="1"/>
    </xf>
    <xf numFmtId="178" fontId="30" fillId="2" borderId="1" xfId="1" applyNumberFormat="1" applyFont="1" applyFill="1" applyBorder="1" applyAlignment="1" applyProtection="1">
      <protection hidden="1"/>
    </xf>
    <xf numFmtId="178" fontId="30" fillId="2" borderId="8" xfId="1" applyNumberFormat="1" applyFont="1" applyFill="1" applyBorder="1" applyAlignment="1" applyProtection="1">
      <protection hidden="1"/>
    </xf>
    <xf numFmtId="174" fontId="40" fillId="0" borderId="21" xfId="1" applyNumberFormat="1" applyFont="1" applyFill="1" applyBorder="1" applyAlignment="1" applyProtection="1">
      <alignment horizontal="left" vertical="justify" wrapText="1"/>
      <protection hidden="1"/>
    </xf>
    <xf numFmtId="174" fontId="40" fillId="0" borderId="20" xfId="1" applyNumberFormat="1" applyFont="1" applyFill="1" applyBorder="1" applyAlignment="1" applyProtection="1">
      <alignment horizontal="left" vertical="justify" wrapText="1"/>
      <protection hidden="1"/>
    </xf>
    <xf numFmtId="174" fontId="40" fillId="0" borderId="22" xfId="1" applyNumberFormat="1" applyFont="1" applyFill="1" applyBorder="1" applyAlignment="1" applyProtection="1">
      <alignment horizontal="left" vertical="justify" wrapText="1"/>
      <protection hidden="1"/>
    </xf>
    <xf numFmtId="174" fontId="40" fillId="0" borderId="21" xfId="1" applyNumberFormat="1" applyFont="1" applyFill="1" applyBorder="1" applyAlignment="1" applyProtection="1">
      <alignment horizontal="justify" vertical="justify" wrapText="1"/>
      <protection hidden="1"/>
    </xf>
    <xf numFmtId="0" fontId="26" fillId="0" borderId="21" xfId="0" applyFont="1" applyBorder="1" applyAlignment="1">
      <alignment horizontal="left" vertical="distributed"/>
    </xf>
    <xf numFmtId="0" fontId="26" fillId="0" borderId="20" xfId="0" applyFont="1" applyBorder="1" applyAlignment="1">
      <alignment horizontal="left" vertical="distributed"/>
    </xf>
    <xf numFmtId="0" fontId="26" fillId="0" borderId="22" xfId="0" applyFont="1" applyBorder="1" applyAlignment="1">
      <alignment horizontal="left" vertical="distributed"/>
    </xf>
    <xf numFmtId="0" fontId="30" fillId="0" borderId="21" xfId="1" applyNumberFormat="1" applyFont="1" applyFill="1" applyBorder="1" applyAlignment="1" applyProtection="1">
      <alignment horizontal="left" vertical="justify" wrapText="1"/>
      <protection hidden="1"/>
    </xf>
    <xf numFmtId="0" fontId="30" fillId="0" borderId="20" xfId="1" applyNumberFormat="1" applyFont="1" applyFill="1" applyBorder="1" applyAlignment="1" applyProtection="1">
      <alignment horizontal="left" vertical="justify" wrapText="1"/>
      <protection hidden="1"/>
    </xf>
    <xf numFmtId="0" fontId="30" fillId="0" borderId="22" xfId="1" applyNumberFormat="1" applyFont="1" applyFill="1" applyBorder="1" applyAlignment="1" applyProtection="1">
      <alignment horizontal="left" vertical="justify" wrapText="1"/>
      <protection hidden="1"/>
    </xf>
    <xf numFmtId="0" fontId="30" fillId="0" borderId="1" xfId="1" applyNumberFormat="1" applyFont="1" applyFill="1" applyBorder="1" applyAlignment="1" applyProtection="1">
      <alignment horizontal="center" vertical="justify" wrapText="1"/>
      <protection hidden="1"/>
    </xf>
    <xf numFmtId="0" fontId="42" fillId="0" borderId="1" xfId="0" applyFont="1" applyBorder="1" applyAlignment="1">
      <alignment horizontal="right"/>
    </xf>
    <xf numFmtId="175" fontId="32" fillId="0" borderId="20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21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20" xfId="1" applyNumberFormat="1" applyFont="1" applyFill="1" applyBorder="1" applyAlignment="1" applyProtection="1">
      <alignment horizontal="justify" vertical="justify" wrapText="1"/>
      <protection hidden="1"/>
    </xf>
    <xf numFmtId="0" fontId="30" fillId="0" borderId="22" xfId="1" applyNumberFormat="1" applyFont="1" applyFill="1" applyBorder="1" applyAlignment="1" applyProtection="1">
      <alignment horizontal="justify" vertical="justify" wrapText="1"/>
      <protection hidden="1"/>
    </xf>
    <xf numFmtId="188" fontId="30" fillId="0" borderId="1" xfId="1" applyNumberFormat="1" applyFont="1" applyFill="1" applyBorder="1" applyAlignment="1" applyProtection="1">
      <alignment horizontal="right"/>
      <protection hidden="1"/>
    </xf>
    <xf numFmtId="175" fontId="32" fillId="0" borderId="7" xfId="1" applyNumberFormat="1" applyFont="1" applyFill="1" applyBorder="1" applyAlignment="1" applyProtection="1">
      <alignment horizontal="left" vertical="justify" wrapText="1"/>
      <protection hidden="1"/>
    </xf>
    <xf numFmtId="172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Alignment="1">
      <alignment horizontal="left"/>
    </xf>
    <xf numFmtId="0" fontId="32" fillId="0" borderId="20" xfId="1" applyNumberFormat="1" applyFont="1" applyFill="1" applyBorder="1" applyAlignment="1" applyProtection="1">
      <alignment horizontal="justify" vertical="justify" wrapText="1"/>
      <protection hidden="1"/>
    </xf>
    <xf numFmtId="175" fontId="30" fillId="0" borderId="1" xfId="1" applyNumberFormat="1" applyFont="1" applyFill="1" applyBorder="1" applyAlignment="1" applyProtection="1">
      <alignment horizontal="left" vertical="justify" wrapText="1"/>
      <protection hidden="1"/>
    </xf>
    <xf numFmtId="175" fontId="30" fillId="0" borderId="1" xfId="1" applyNumberFormat="1" applyFont="1" applyFill="1" applyBorder="1" applyAlignment="1" applyProtection="1">
      <alignment horizontal="right"/>
      <protection hidden="1"/>
    </xf>
    <xf numFmtId="186" fontId="30" fillId="0" borderId="1" xfId="1" applyNumberFormat="1" applyFont="1" applyFill="1" applyBorder="1" applyAlignment="1" applyProtection="1">
      <protection hidden="1"/>
    </xf>
    <xf numFmtId="175" fontId="32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42" fillId="0" borderId="21" xfId="0" applyFont="1" applyBorder="1" applyAlignment="1">
      <alignment horizontal="right"/>
    </xf>
    <xf numFmtId="175" fontId="30" fillId="0" borderId="1" xfId="1" applyNumberFormat="1" applyFont="1" applyFill="1" applyBorder="1" applyAlignment="1" applyProtection="1">
      <alignment horizontal="center" vertical="justify" wrapText="1"/>
      <protection hidden="1"/>
    </xf>
    <xf numFmtId="175" fontId="32" fillId="2" borderId="19" xfId="1" applyNumberFormat="1" applyFont="1" applyFill="1" applyBorder="1" applyAlignment="1" applyProtection="1">
      <alignment horizontal="justify" vertical="justify" wrapText="1"/>
      <protection hidden="1"/>
    </xf>
    <xf numFmtId="175" fontId="32" fillId="2" borderId="20" xfId="1" applyNumberFormat="1" applyFont="1" applyFill="1" applyBorder="1" applyAlignment="1" applyProtection="1">
      <alignment horizontal="justify" vertical="justify" wrapText="1"/>
      <protection hidden="1"/>
    </xf>
    <xf numFmtId="175" fontId="32" fillId="2" borderId="22" xfId="1" applyNumberFormat="1" applyFont="1" applyFill="1" applyBorder="1" applyAlignment="1" applyProtection="1">
      <alignment horizontal="justify" vertical="justify" wrapText="1"/>
      <protection hidden="1"/>
    </xf>
    <xf numFmtId="175" fontId="32" fillId="2" borderId="1" xfId="1" applyNumberFormat="1" applyFont="1" applyFill="1" applyBorder="1" applyAlignment="1" applyProtection="1">
      <alignment wrapText="1"/>
      <protection hidden="1"/>
    </xf>
    <xf numFmtId="173" fontId="32" fillId="2" borderId="1" xfId="1" applyNumberFormat="1" applyFont="1" applyFill="1" applyBorder="1" applyAlignment="1" applyProtection="1">
      <alignment wrapText="1"/>
      <protection hidden="1"/>
    </xf>
    <xf numFmtId="188" fontId="32" fillId="2" borderId="1" xfId="1" applyNumberFormat="1" applyFont="1" applyFill="1" applyBorder="1" applyAlignment="1" applyProtection="1">
      <alignment horizontal="right"/>
      <protection hidden="1"/>
    </xf>
    <xf numFmtId="175" fontId="32" fillId="2" borderId="1" xfId="1" applyNumberFormat="1" applyFont="1" applyFill="1" applyBorder="1" applyAlignment="1" applyProtection="1">
      <alignment horizontal="right" wrapText="1"/>
      <protection hidden="1"/>
    </xf>
    <xf numFmtId="178" fontId="32" fillId="2" borderId="8" xfId="1" applyNumberFormat="1" applyFont="1" applyFill="1" applyBorder="1" applyAlignment="1" applyProtection="1">
      <protection hidden="1"/>
    </xf>
    <xf numFmtId="175" fontId="32" fillId="2" borderId="7" xfId="1" applyNumberFormat="1" applyFont="1" applyFill="1" applyBorder="1" applyAlignment="1" applyProtection="1">
      <alignment horizontal="justify" vertical="justify" wrapText="1"/>
      <protection hidden="1"/>
    </xf>
    <xf numFmtId="172" fontId="32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32" fillId="2" borderId="21" xfId="1" applyNumberFormat="1" applyFont="1" applyFill="1" applyBorder="1" applyAlignment="1" applyProtection="1">
      <alignment horizontal="justify" vertical="justify" wrapText="1"/>
      <protection hidden="1"/>
    </xf>
    <xf numFmtId="0" fontId="32" fillId="2" borderId="20" xfId="1" applyNumberFormat="1" applyFont="1" applyFill="1" applyBorder="1" applyAlignment="1" applyProtection="1">
      <alignment horizontal="justify" vertical="justify" wrapText="1"/>
      <protection hidden="1"/>
    </xf>
    <xf numFmtId="0" fontId="32" fillId="2" borderId="22" xfId="1" applyNumberFormat="1" applyFont="1" applyFill="1" applyBorder="1" applyAlignment="1" applyProtection="1">
      <alignment horizontal="justify" vertical="justify" wrapText="1"/>
      <protection hidden="1"/>
    </xf>
    <xf numFmtId="0" fontId="32" fillId="2" borderId="21" xfId="1" applyNumberFormat="1" applyFont="1" applyFill="1" applyBorder="1" applyAlignment="1" applyProtection="1">
      <alignment horizontal="justify" vertical="justify" wrapText="1"/>
      <protection hidden="1"/>
    </xf>
    <xf numFmtId="0" fontId="32" fillId="2" borderId="20" xfId="1" applyNumberFormat="1" applyFont="1" applyFill="1" applyBorder="1" applyAlignment="1" applyProtection="1">
      <alignment horizontal="justify" vertical="justify" wrapText="1"/>
      <protection hidden="1"/>
    </xf>
    <xf numFmtId="0" fontId="48" fillId="0" borderId="0" xfId="0" applyFont="1"/>
    <xf numFmtId="0" fontId="30" fillId="2" borderId="1" xfId="1" applyNumberFormat="1" applyFont="1" applyFill="1" applyBorder="1" applyAlignment="1" applyProtection="1">
      <alignment horizontal="left" vertical="justify" wrapText="1"/>
      <protection hidden="1"/>
    </xf>
    <xf numFmtId="0" fontId="30" fillId="2" borderId="21" xfId="1" applyNumberFormat="1" applyFont="1" applyFill="1" applyBorder="1" applyAlignment="1" applyProtection="1">
      <alignment horizontal="center" vertical="justify" wrapText="1"/>
      <protection hidden="1"/>
    </xf>
    <xf numFmtId="0" fontId="30" fillId="2" borderId="20" xfId="1" applyNumberFormat="1" applyFont="1" applyFill="1" applyBorder="1" applyAlignment="1" applyProtection="1">
      <alignment horizontal="center" vertical="justify" wrapText="1"/>
      <protection hidden="1"/>
    </xf>
    <xf numFmtId="0" fontId="30" fillId="2" borderId="22" xfId="1" applyNumberFormat="1" applyFont="1" applyFill="1" applyBorder="1" applyAlignment="1" applyProtection="1">
      <alignment horizontal="center" vertical="justify" wrapText="1"/>
      <protection hidden="1"/>
    </xf>
    <xf numFmtId="175" fontId="32" fillId="0" borderId="19" xfId="1" applyNumberFormat="1" applyFont="1" applyFill="1" applyBorder="1" applyAlignment="1" applyProtection="1">
      <alignment horizontal="left" vertical="justify" wrapText="1"/>
      <protection hidden="1"/>
    </xf>
    <xf numFmtId="175" fontId="32" fillId="0" borderId="20" xfId="1" applyNumberFormat="1" applyFont="1" applyFill="1" applyBorder="1" applyAlignment="1" applyProtection="1">
      <alignment horizontal="left" vertical="justify" wrapText="1"/>
      <protection hidden="1"/>
    </xf>
    <xf numFmtId="175" fontId="32" fillId="0" borderId="22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21" xfId="0" applyFont="1" applyBorder="1" applyAlignment="1">
      <alignment horizontal="left" vertical="distributed"/>
    </xf>
    <xf numFmtId="0" fontId="0" fillId="0" borderId="20" xfId="0" applyFont="1" applyBorder="1" applyAlignment="1">
      <alignment horizontal="left" vertical="distributed"/>
    </xf>
    <xf numFmtId="0" fontId="0" fillId="0" borderId="22" xfId="0" applyFont="1" applyBorder="1" applyAlignment="1">
      <alignment horizontal="left" vertical="distributed"/>
    </xf>
    <xf numFmtId="0" fontId="32" fillId="0" borderId="31" xfId="1" applyNumberFormat="1" applyFont="1" applyFill="1" applyBorder="1" applyAlignment="1" applyProtection="1">
      <alignment horizontal="justify" vertical="justify"/>
      <protection hidden="1"/>
    </xf>
    <xf numFmtId="0" fontId="32" fillId="0" borderId="32" xfId="1" applyNumberFormat="1" applyFont="1" applyFill="1" applyBorder="1" applyAlignment="1" applyProtection="1">
      <alignment horizontal="center" vertical="justify"/>
      <protection hidden="1"/>
    </xf>
    <xf numFmtId="0" fontId="32" fillId="0" borderId="33" xfId="1" applyNumberFormat="1" applyFont="1" applyFill="1" applyBorder="1" applyAlignment="1" applyProtection="1">
      <alignment horizontal="center" vertical="justify"/>
      <protection hidden="1"/>
    </xf>
    <xf numFmtId="0" fontId="32" fillId="0" borderId="34" xfId="1" applyNumberFormat="1" applyFont="1" applyFill="1" applyBorder="1" applyAlignment="1" applyProtection="1">
      <alignment horizontal="center" vertical="justify"/>
      <protection hidden="1"/>
    </xf>
    <xf numFmtId="0" fontId="30" fillId="0" borderId="30" xfId="1" applyNumberFormat="1" applyFont="1" applyFill="1" applyBorder="1" applyAlignment="1" applyProtection="1">
      <alignment wrapText="1"/>
      <protection hidden="1"/>
    </xf>
    <xf numFmtId="0" fontId="30" fillId="0" borderId="30" xfId="1" applyNumberFormat="1" applyFont="1" applyFill="1" applyBorder="1" applyAlignment="1" applyProtection="1">
      <alignment horizontal="right" wrapText="1"/>
      <protection hidden="1"/>
    </xf>
    <xf numFmtId="189" fontId="32" fillId="0" borderId="30" xfId="1" applyNumberFormat="1" applyFont="1" applyFill="1" applyBorder="1" applyAlignment="1" applyProtection="1">
      <protection hidden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>
      <selection activeCell="A2" sqref="A2"/>
    </sheetView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95</v>
      </c>
      <c r="D3" s="1"/>
      <c r="E3" s="1"/>
    </row>
    <row r="4" spans="1:7" ht="18.75" x14ac:dyDescent="0.3">
      <c r="C4" s="42" t="s">
        <v>226</v>
      </c>
      <c r="D4" s="1" t="s">
        <v>87</v>
      </c>
      <c r="E4" s="1"/>
    </row>
    <row r="6" spans="1:7" ht="18.75" customHeight="1" x14ac:dyDescent="0.3">
      <c r="A6" s="96" t="s">
        <v>83</v>
      </c>
      <c r="B6" s="96"/>
      <c r="C6" s="96"/>
      <c r="D6" s="96"/>
      <c r="E6" s="96"/>
      <c r="F6" s="96"/>
      <c r="G6" s="96"/>
    </row>
    <row r="7" spans="1:7" ht="18.75" customHeight="1" x14ac:dyDescent="0.3">
      <c r="A7" s="97" t="s">
        <v>179</v>
      </c>
      <c r="B7" s="97"/>
      <c r="C7" s="97"/>
      <c r="D7" s="97"/>
      <c r="E7" s="97"/>
      <c r="F7" s="97"/>
      <c r="G7" s="97"/>
    </row>
    <row r="8" spans="1:7" ht="18.75" x14ac:dyDescent="0.3">
      <c r="A8" s="2"/>
      <c r="E8" s="3" t="s">
        <v>2</v>
      </c>
    </row>
    <row r="9" spans="1:7" ht="18.75" x14ac:dyDescent="0.3">
      <c r="A9" s="2"/>
    </row>
    <row r="10" spans="1:7" ht="150" x14ac:dyDescent="0.2">
      <c r="A10" s="4" t="s">
        <v>3</v>
      </c>
      <c r="B10" s="4" t="s">
        <v>4</v>
      </c>
      <c r="C10" s="46">
        <v>2018</v>
      </c>
      <c r="D10" s="46" t="s">
        <v>77</v>
      </c>
      <c r="E10" s="46" t="s">
        <v>84</v>
      </c>
      <c r="F10" s="44">
        <v>2019</v>
      </c>
      <c r="G10" s="44">
        <v>2020</v>
      </c>
    </row>
    <row r="11" spans="1:7" ht="56.25" x14ac:dyDescent="0.2">
      <c r="A11" s="4" t="s">
        <v>5</v>
      </c>
      <c r="B11" s="5" t="s">
        <v>6</v>
      </c>
      <c r="C11" s="45">
        <f>C12</f>
        <v>591377.66000000015</v>
      </c>
      <c r="D11" s="45">
        <v>0</v>
      </c>
      <c r="E11" s="45">
        <v>0</v>
      </c>
      <c r="F11" s="45">
        <v>0</v>
      </c>
      <c r="G11" s="45">
        <v>0</v>
      </c>
    </row>
    <row r="12" spans="1:7" ht="37.5" x14ac:dyDescent="0.2">
      <c r="A12" s="6" t="s">
        <v>7</v>
      </c>
      <c r="B12" s="7" t="s">
        <v>8</v>
      </c>
      <c r="C12" s="45">
        <f>C13+C17</f>
        <v>591377.66000000015</v>
      </c>
      <c r="D12" s="45">
        <f>D13+D17</f>
        <v>-4082534</v>
      </c>
      <c r="E12" s="45">
        <f>E13+E17</f>
        <v>-4308034</v>
      </c>
      <c r="F12" s="45">
        <f>F13+F17</f>
        <v>0</v>
      </c>
      <c r="G12" s="45">
        <f>G13+G17</f>
        <v>0</v>
      </c>
    </row>
    <row r="13" spans="1:7" ht="18.75" x14ac:dyDescent="0.2">
      <c r="A13" s="6" t="s">
        <v>9</v>
      </c>
      <c r="B13" s="7" t="s">
        <v>10</v>
      </c>
      <c r="C13" s="45">
        <f t="shared" ref="C13:G15" si="0">C14</f>
        <v>-23894342</v>
      </c>
      <c r="D13" s="45">
        <f t="shared" si="0"/>
        <v>-13956300</v>
      </c>
      <c r="E13" s="45">
        <f t="shared" si="0"/>
        <v>-14181800</v>
      </c>
      <c r="F13" s="45">
        <f t="shared" si="0"/>
        <v>-13956300</v>
      </c>
      <c r="G13" s="45">
        <f t="shared" si="0"/>
        <v>-14181800</v>
      </c>
    </row>
    <row r="14" spans="1:7" ht="37.5" x14ac:dyDescent="0.2">
      <c r="A14" s="6" t="s">
        <v>11</v>
      </c>
      <c r="B14" s="7" t="s">
        <v>12</v>
      </c>
      <c r="C14" s="45">
        <f t="shared" si="0"/>
        <v>-23894342</v>
      </c>
      <c r="D14" s="45">
        <f t="shared" si="0"/>
        <v>-13956300</v>
      </c>
      <c r="E14" s="45">
        <f t="shared" si="0"/>
        <v>-14181800</v>
      </c>
      <c r="F14" s="45">
        <f t="shared" si="0"/>
        <v>-13956300</v>
      </c>
      <c r="G14" s="45">
        <f t="shared" si="0"/>
        <v>-14181800</v>
      </c>
    </row>
    <row r="15" spans="1:7" ht="37.5" x14ac:dyDescent="0.2">
      <c r="A15" s="6" t="s">
        <v>13</v>
      </c>
      <c r="B15" s="7" t="s">
        <v>14</v>
      </c>
      <c r="C15" s="45">
        <f t="shared" si="0"/>
        <v>-23894342</v>
      </c>
      <c r="D15" s="45">
        <f t="shared" si="0"/>
        <v>-13956300</v>
      </c>
      <c r="E15" s="45">
        <f t="shared" si="0"/>
        <v>-14181800</v>
      </c>
      <c r="F15" s="45">
        <f t="shared" si="0"/>
        <v>-13956300</v>
      </c>
      <c r="G15" s="45">
        <f t="shared" si="0"/>
        <v>-14181800</v>
      </c>
    </row>
    <row r="16" spans="1:7" ht="37.5" x14ac:dyDescent="0.2">
      <c r="A16" s="6" t="s">
        <v>15</v>
      </c>
      <c r="B16" s="7" t="s">
        <v>16</v>
      </c>
      <c r="C16" s="45">
        <f>-Прил5!C11</f>
        <v>-23894342</v>
      </c>
      <c r="D16" s="45">
        <f>-Прил5!D11</f>
        <v>-13956300</v>
      </c>
      <c r="E16" s="45">
        <f>-Прил5!E11</f>
        <v>-14181800</v>
      </c>
      <c r="F16" s="45">
        <f>-Прил5!D11</f>
        <v>-13956300</v>
      </c>
      <c r="G16" s="45">
        <f>-Прил5!E11</f>
        <v>-14181800</v>
      </c>
    </row>
    <row r="17" spans="1:7" ht="18.75" x14ac:dyDescent="0.2">
      <c r="A17" s="6" t="s">
        <v>17</v>
      </c>
      <c r="B17" s="7" t="s">
        <v>18</v>
      </c>
      <c r="C17" s="45">
        <f t="shared" ref="C17:G19" si="1">C18</f>
        <v>24485719.66</v>
      </c>
      <c r="D17" s="45">
        <f t="shared" si="1"/>
        <v>9873766</v>
      </c>
      <c r="E17" s="45">
        <f t="shared" si="1"/>
        <v>9873766</v>
      </c>
      <c r="F17" s="45">
        <f t="shared" si="1"/>
        <v>13956300</v>
      </c>
      <c r="G17" s="45">
        <f t="shared" si="1"/>
        <v>14181800</v>
      </c>
    </row>
    <row r="18" spans="1:7" ht="37.5" x14ac:dyDescent="0.2">
      <c r="A18" s="6" t="s">
        <v>19</v>
      </c>
      <c r="B18" s="7" t="s">
        <v>20</v>
      </c>
      <c r="C18" s="45">
        <f t="shared" si="1"/>
        <v>24485719.66</v>
      </c>
      <c r="D18" s="45">
        <f t="shared" si="1"/>
        <v>9873766</v>
      </c>
      <c r="E18" s="45">
        <f t="shared" si="1"/>
        <v>9873766</v>
      </c>
      <c r="F18" s="45">
        <f t="shared" si="1"/>
        <v>13956300</v>
      </c>
      <c r="G18" s="45">
        <f t="shared" si="1"/>
        <v>14181800</v>
      </c>
    </row>
    <row r="19" spans="1:7" ht="37.5" x14ac:dyDescent="0.2">
      <c r="A19" s="6" t="s">
        <v>21</v>
      </c>
      <c r="B19" s="7" t="s">
        <v>22</v>
      </c>
      <c r="C19" s="45">
        <f t="shared" si="1"/>
        <v>24485719.66</v>
      </c>
      <c r="D19" s="45">
        <f t="shared" si="1"/>
        <v>9873766</v>
      </c>
      <c r="E19" s="45">
        <f t="shared" si="1"/>
        <v>9873766</v>
      </c>
      <c r="F19" s="45">
        <f t="shared" si="1"/>
        <v>13956300</v>
      </c>
      <c r="G19" s="45">
        <f t="shared" si="1"/>
        <v>14181800</v>
      </c>
    </row>
    <row r="20" spans="1:7" ht="37.5" x14ac:dyDescent="0.2">
      <c r="A20" s="6" t="s">
        <v>23</v>
      </c>
      <c r="B20" s="7" t="s">
        <v>24</v>
      </c>
      <c r="C20" s="45">
        <f>Прил6!C38</f>
        <v>24485719.66</v>
      </c>
      <c r="D20" s="45">
        <f>Прил6!D38</f>
        <v>9873766</v>
      </c>
      <c r="E20" s="45">
        <f>Прил6!E38</f>
        <v>9873766</v>
      </c>
      <c r="F20" s="45">
        <f>Прил6!F38</f>
        <v>13956300</v>
      </c>
      <c r="G20" s="45">
        <f>Прил6!G38</f>
        <v>14181800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G6"/>
    <mergeCell ref="A7:G7"/>
  </mergeCells>
  <phoneticPr fontId="10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A11" sqref="A11"/>
    </sheetView>
  </sheetViews>
  <sheetFormatPr defaultRowHeight="12.75" x14ac:dyDescent="0.2"/>
  <cols>
    <col min="1" max="1" width="55.42578125" customWidth="1"/>
    <col min="2" max="2" width="21.7109375" customWidth="1"/>
    <col min="3" max="3" width="14.42578125" customWidth="1"/>
    <col min="4" max="4" width="14" customWidth="1"/>
    <col min="5" max="5" width="15" customWidth="1"/>
  </cols>
  <sheetData>
    <row r="1" spans="1:5" x14ac:dyDescent="0.2">
      <c r="A1" s="47"/>
      <c r="B1" s="47"/>
      <c r="C1" s="47"/>
      <c r="D1" s="47"/>
      <c r="E1" s="59" t="s">
        <v>173</v>
      </c>
    </row>
    <row r="2" spans="1:5" x14ac:dyDescent="0.2">
      <c r="A2" s="47"/>
      <c r="B2" s="47"/>
      <c r="C2" s="47"/>
      <c r="D2" s="47"/>
      <c r="E2" s="59" t="s">
        <v>115</v>
      </c>
    </row>
    <row r="3" spans="1:5" x14ac:dyDescent="0.2">
      <c r="A3" s="47"/>
      <c r="B3" s="47"/>
      <c r="C3" s="47"/>
      <c r="D3" s="47"/>
      <c r="E3" s="59" t="s">
        <v>172</v>
      </c>
    </row>
    <row r="4" spans="1:5" x14ac:dyDescent="0.2">
      <c r="A4" s="47"/>
      <c r="B4" s="47"/>
      <c r="C4" s="47"/>
      <c r="D4" s="47"/>
      <c r="E4" s="59" t="s">
        <v>228</v>
      </c>
    </row>
    <row r="5" spans="1:5" x14ac:dyDescent="0.2">
      <c r="A5" s="47"/>
      <c r="B5" s="47"/>
      <c r="C5" s="47"/>
      <c r="D5" s="47"/>
      <c r="E5" s="47"/>
    </row>
    <row r="6" spans="1:5" ht="29.25" customHeight="1" x14ac:dyDescent="0.2">
      <c r="A6" s="99" t="s">
        <v>177</v>
      </c>
      <c r="B6" s="99"/>
      <c r="C6" s="99"/>
      <c r="D6" s="99"/>
      <c r="E6" s="99"/>
    </row>
    <row r="7" spans="1:5" x14ac:dyDescent="0.2">
      <c r="A7" s="47"/>
      <c r="B7" s="47"/>
      <c r="C7" s="47"/>
      <c r="D7" s="47"/>
      <c r="E7" s="47"/>
    </row>
    <row r="8" spans="1:5" ht="13.5" thickBot="1" x14ac:dyDescent="0.25">
      <c r="A8" s="47"/>
      <c r="B8" s="47"/>
      <c r="C8" s="47"/>
      <c r="D8" s="47"/>
      <c r="E8" s="60" t="s">
        <v>2</v>
      </c>
    </row>
    <row r="9" spans="1:5" ht="47.25" customHeight="1" x14ac:dyDescent="0.2">
      <c r="A9" s="61" t="s">
        <v>116</v>
      </c>
      <c r="B9" s="62" t="s">
        <v>117</v>
      </c>
      <c r="C9" s="62">
        <v>2019</v>
      </c>
      <c r="D9" s="62">
        <v>2020</v>
      </c>
      <c r="E9" s="63">
        <v>2021</v>
      </c>
    </row>
    <row r="10" spans="1:5" x14ac:dyDescent="0.2">
      <c r="A10" s="64" t="s">
        <v>118</v>
      </c>
      <c r="B10" s="65" t="s">
        <v>119</v>
      </c>
      <c r="C10" s="65" t="s">
        <v>120</v>
      </c>
      <c r="D10" s="65" t="s">
        <v>120</v>
      </c>
      <c r="E10" s="66" t="s">
        <v>120</v>
      </c>
    </row>
    <row r="11" spans="1:5" ht="25.5" customHeight="1" x14ac:dyDescent="0.2">
      <c r="A11" s="67" t="s">
        <v>121</v>
      </c>
      <c r="B11" s="68" t="s">
        <v>122</v>
      </c>
      <c r="C11" s="69">
        <f>C12+C53</f>
        <v>23894342</v>
      </c>
      <c r="D11" s="69">
        <f>D12+D53</f>
        <v>13956300</v>
      </c>
      <c r="E11" s="69">
        <f>E12+E53</f>
        <v>14181800</v>
      </c>
    </row>
    <row r="12" spans="1:5" ht="26.25" customHeight="1" x14ac:dyDescent="0.2">
      <c r="A12" s="71" t="s">
        <v>30</v>
      </c>
      <c r="B12" s="72" t="s">
        <v>123</v>
      </c>
      <c r="C12" s="69">
        <f>C13+C17+C27+C38+C49</f>
        <v>9600500</v>
      </c>
      <c r="D12" s="69">
        <f>D13+D17+D27+D38+D49</f>
        <v>10070400</v>
      </c>
      <c r="E12" s="69">
        <f>E13+E17+E27+E38+E49</f>
        <v>10759900</v>
      </c>
    </row>
    <row r="13" spans="1:5" ht="18" customHeight="1" x14ac:dyDescent="0.2">
      <c r="A13" s="71" t="s">
        <v>31</v>
      </c>
      <c r="B13" s="72" t="s">
        <v>124</v>
      </c>
      <c r="C13" s="69">
        <f>C14</f>
        <v>4301000</v>
      </c>
      <c r="D13" s="69">
        <f t="shared" ref="D13:E15" si="0">D14</f>
        <v>4350000</v>
      </c>
      <c r="E13" s="69">
        <f t="shared" si="0"/>
        <v>4360000</v>
      </c>
    </row>
    <row r="14" spans="1:5" ht="18.75" customHeight="1" x14ac:dyDescent="0.2">
      <c r="A14" s="71" t="s">
        <v>32</v>
      </c>
      <c r="B14" s="72" t="s">
        <v>125</v>
      </c>
      <c r="C14" s="69">
        <f>C15</f>
        <v>4301000</v>
      </c>
      <c r="D14" s="69">
        <f t="shared" si="0"/>
        <v>4350000</v>
      </c>
      <c r="E14" s="69">
        <f t="shared" si="0"/>
        <v>4360000</v>
      </c>
    </row>
    <row r="15" spans="1:5" ht="47.25" customHeight="1" x14ac:dyDescent="0.2">
      <c r="A15" s="71" t="s">
        <v>126</v>
      </c>
      <c r="B15" s="72" t="s">
        <v>127</v>
      </c>
      <c r="C15" s="69">
        <f>C16</f>
        <v>4301000</v>
      </c>
      <c r="D15" s="69">
        <f t="shared" si="0"/>
        <v>4350000</v>
      </c>
      <c r="E15" s="69">
        <f t="shared" si="0"/>
        <v>4360000</v>
      </c>
    </row>
    <row r="16" spans="1:5" ht="47.25" customHeight="1" x14ac:dyDescent="0.2">
      <c r="A16" s="71" t="s">
        <v>126</v>
      </c>
      <c r="B16" s="72" t="s">
        <v>128</v>
      </c>
      <c r="C16" s="69">
        <v>4301000</v>
      </c>
      <c r="D16" s="69">
        <v>4350000</v>
      </c>
      <c r="E16" s="70">
        <v>4360000</v>
      </c>
    </row>
    <row r="17" spans="1:5" ht="27.75" customHeight="1" x14ac:dyDescent="0.2">
      <c r="A17" s="71" t="s">
        <v>129</v>
      </c>
      <c r="B17" s="72" t="s">
        <v>130</v>
      </c>
      <c r="C17" s="69">
        <f>C18</f>
        <v>1119500</v>
      </c>
      <c r="D17" s="69">
        <f>D18</f>
        <v>1438400</v>
      </c>
      <c r="E17" s="69">
        <f>E18</f>
        <v>2051400</v>
      </c>
    </row>
    <row r="18" spans="1:5" ht="27" customHeight="1" x14ac:dyDescent="0.2">
      <c r="A18" s="71" t="s">
        <v>85</v>
      </c>
      <c r="B18" s="72" t="s">
        <v>131</v>
      </c>
      <c r="C18" s="69">
        <f>C20+C22+C24+C26</f>
        <v>1119500</v>
      </c>
      <c r="D18" s="69">
        <f>D20+D22+D24+D26</f>
        <v>1438400</v>
      </c>
      <c r="E18" s="69">
        <f>E20+E22+E24+E26</f>
        <v>2051400</v>
      </c>
    </row>
    <row r="19" spans="1:5" ht="49.15" customHeight="1" x14ac:dyDescent="0.2">
      <c r="A19" s="94" t="s">
        <v>101</v>
      </c>
      <c r="B19" s="93" t="s">
        <v>221</v>
      </c>
      <c r="C19" s="69">
        <v>406000</v>
      </c>
      <c r="D19" s="69">
        <v>545300</v>
      </c>
      <c r="E19" s="70">
        <v>776100</v>
      </c>
    </row>
    <row r="20" spans="1:5" ht="49.5" customHeight="1" x14ac:dyDescent="0.2">
      <c r="A20" s="71" t="s">
        <v>101</v>
      </c>
      <c r="B20" s="93" t="s">
        <v>217</v>
      </c>
      <c r="C20" s="69">
        <v>406000</v>
      </c>
      <c r="D20" s="69">
        <v>545300</v>
      </c>
      <c r="E20" s="70">
        <v>776100</v>
      </c>
    </row>
    <row r="21" spans="1:5" ht="66.599999999999994" customHeight="1" x14ac:dyDescent="0.2">
      <c r="A21" s="94" t="s">
        <v>222</v>
      </c>
      <c r="B21" s="93" t="s">
        <v>225</v>
      </c>
      <c r="C21" s="69">
        <v>2800</v>
      </c>
      <c r="D21" s="69">
        <v>3600</v>
      </c>
      <c r="E21" s="70">
        <v>4900</v>
      </c>
    </row>
    <row r="22" spans="1:5" ht="59.25" customHeight="1" x14ac:dyDescent="0.2">
      <c r="A22" s="71" t="s">
        <v>102</v>
      </c>
      <c r="B22" s="93" t="s">
        <v>218</v>
      </c>
      <c r="C22" s="69">
        <v>2800</v>
      </c>
      <c r="D22" s="69">
        <v>3600</v>
      </c>
      <c r="E22" s="70">
        <v>4900</v>
      </c>
    </row>
    <row r="23" spans="1:5" ht="47.45" customHeight="1" x14ac:dyDescent="0.2">
      <c r="A23" s="94" t="s">
        <v>103</v>
      </c>
      <c r="B23" s="93" t="s">
        <v>223</v>
      </c>
      <c r="C23" s="69">
        <v>786200</v>
      </c>
      <c r="D23" s="69">
        <v>1073200</v>
      </c>
      <c r="E23" s="70">
        <v>1526000</v>
      </c>
    </row>
    <row r="24" spans="1:5" ht="50.25" customHeight="1" x14ac:dyDescent="0.2">
      <c r="A24" s="71" t="s">
        <v>103</v>
      </c>
      <c r="B24" s="93" t="s">
        <v>219</v>
      </c>
      <c r="C24" s="69">
        <v>786200</v>
      </c>
      <c r="D24" s="69">
        <v>1073200</v>
      </c>
      <c r="E24" s="70">
        <v>1526000</v>
      </c>
    </row>
    <row r="25" spans="1:5" ht="50.25" customHeight="1" x14ac:dyDescent="0.2">
      <c r="A25" s="94" t="s">
        <v>104</v>
      </c>
      <c r="B25" s="93" t="s">
        <v>224</v>
      </c>
      <c r="C25" s="69">
        <v>-75500</v>
      </c>
      <c r="D25" s="69">
        <v>-183700</v>
      </c>
      <c r="E25" s="70">
        <v>-255600</v>
      </c>
    </row>
    <row r="26" spans="1:5" ht="47.25" customHeight="1" x14ac:dyDescent="0.2">
      <c r="A26" s="71" t="s">
        <v>104</v>
      </c>
      <c r="B26" s="93" t="s">
        <v>220</v>
      </c>
      <c r="C26" s="69">
        <v>-75500</v>
      </c>
      <c r="D26" s="69">
        <v>-183700</v>
      </c>
      <c r="E26" s="70">
        <v>-255600</v>
      </c>
    </row>
    <row r="27" spans="1:5" ht="18.75" customHeight="1" x14ac:dyDescent="0.2">
      <c r="A27" s="71" t="s">
        <v>33</v>
      </c>
      <c r="B27" s="72" t="s">
        <v>132</v>
      </c>
      <c r="C27" s="69">
        <f>C28+C35</f>
        <v>1399000</v>
      </c>
      <c r="D27" s="69">
        <f>D28+D35</f>
        <v>1501000</v>
      </c>
      <c r="E27" s="69">
        <f>E28+E35</f>
        <v>1567500</v>
      </c>
    </row>
    <row r="28" spans="1:5" ht="30.75" customHeight="1" x14ac:dyDescent="0.2">
      <c r="A28" s="71" t="s">
        <v>91</v>
      </c>
      <c r="B28" s="72" t="s">
        <v>133</v>
      </c>
      <c r="C28" s="69">
        <f>C29+C32</f>
        <v>841000</v>
      </c>
      <c r="D28" s="69">
        <f>D29+D32</f>
        <v>874000</v>
      </c>
      <c r="E28" s="69">
        <f>E29+E32</f>
        <v>916000</v>
      </c>
    </row>
    <row r="29" spans="1:5" ht="24" customHeight="1" x14ac:dyDescent="0.2">
      <c r="A29" s="71" t="s">
        <v>134</v>
      </c>
      <c r="B29" s="72" t="s">
        <v>135</v>
      </c>
      <c r="C29" s="69">
        <f t="shared" ref="C29:E30" si="1">C30</f>
        <v>783000</v>
      </c>
      <c r="D29" s="69">
        <f t="shared" si="1"/>
        <v>816000</v>
      </c>
      <c r="E29" s="69">
        <f t="shared" si="1"/>
        <v>858000</v>
      </c>
    </row>
    <row r="30" spans="1:5" ht="24.75" customHeight="1" x14ac:dyDescent="0.2">
      <c r="A30" s="71" t="s">
        <v>134</v>
      </c>
      <c r="B30" s="72" t="s">
        <v>136</v>
      </c>
      <c r="C30" s="69">
        <f t="shared" si="1"/>
        <v>783000</v>
      </c>
      <c r="D30" s="69">
        <f t="shared" si="1"/>
        <v>816000</v>
      </c>
      <c r="E30" s="69">
        <f t="shared" si="1"/>
        <v>858000</v>
      </c>
    </row>
    <row r="31" spans="1:5" ht="27" customHeight="1" x14ac:dyDescent="0.2">
      <c r="A31" s="71" t="s">
        <v>134</v>
      </c>
      <c r="B31" s="72" t="s">
        <v>137</v>
      </c>
      <c r="C31" s="69">
        <v>783000</v>
      </c>
      <c r="D31" s="69">
        <v>816000</v>
      </c>
      <c r="E31" s="70">
        <v>858000</v>
      </c>
    </row>
    <row r="32" spans="1:5" ht="27" customHeight="1" x14ac:dyDescent="0.2">
      <c r="A32" s="71" t="s">
        <v>138</v>
      </c>
      <c r="B32" s="72" t="s">
        <v>139</v>
      </c>
      <c r="C32" s="69">
        <f t="shared" ref="C32:E33" si="2">C33</f>
        <v>58000</v>
      </c>
      <c r="D32" s="69">
        <f t="shared" si="2"/>
        <v>58000</v>
      </c>
      <c r="E32" s="69">
        <f t="shared" si="2"/>
        <v>58000</v>
      </c>
    </row>
    <row r="33" spans="1:5" ht="29.25" customHeight="1" x14ac:dyDescent="0.2">
      <c r="A33" s="71" t="s">
        <v>138</v>
      </c>
      <c r="B33" s="72" t="s">
        <v>140</v>
      </c>
      <c r="C33" s="69">
        <f t="shared" si="2"/>
        <v>58000</v>
      </c>
      <c r="D33" s="69">
        <f t="shared" si="2"/>
        <v>58000</v>
      </c>
      <c r="E33" s="69">
        <f t="shared" si="2"/>
        <v>58000</v>
      </c>
    </row>
    <row r="34" spans="1:5" ht="30" customHeight="1" x14ac:dyDescent="0.2">
      <c r="A34" s="71" t="s">
        <v>138</v>
      </c>
      <c r="B34" s="72" t="s">
        <v>141</v>
      </c>
      <c r="C34" s="69">
        <v>58000</v>
      </c>
      <c r="D34" s="69">
        <v>58000</v>
      </c>
      <c r="E34" s="70">
        <v>58000</v>
      </c>
    </row>
    <row r="35" spans="1:5" ht="17.25" customHeight="1" x14ac:dyDescent="0.2">
      <c r="A35" s="71" t="s">
        <v>34</v>
      </c>
      <c r="B35" s="72" t="s">
        <v>142</v>
      </c>
      <c r="C35" s="69">
        <f t="shared" ref="C35:E36" si="3">C36</f>
        <v>558000</v>
      </c>
      <c r="D35" s="69">
        <f t="shared" si="3"/>
        <v>627000</v>
      </c>
      <c r="E35" s="69">
        <f t="shared" si="3"/>
        <v>651500</v>
      </c>
    </row>
    <row r="36" spans="1:5" ht="21" customHeight="1" x14ac:dyDescent="0.2">
      <c r="A36" s="71" t="s">
        <v>34</v>
      </c>
      <c r="B36" s="72" t="s">
        <v>143</v>
      </c>
      <c r="C36" s="69">
        <f t="shared" si="3"/>
        <v>558000</v>
      </c>
      <c r="D36" s="69">
        <f t="shared" si="3"/>
        <v>627000</v>
      </c>
      <c r="E36" s="69">
        <f t="shared" si="3"/>
        <v>651500</v>
      </c>
    </row>
    <row r="37" spans="1:5" ht="18.75" customHeight="1" x14ac:dyDescent="0.2">
      <c r="A37" s="71" t="s">
        <v>144</v>
      </c>
      <c r="B37" s="72" t="s">
        <v>145</v>
      </c>
      <c r="C37" s="69">
        <v>558000</v>
      </c>
      <c r="D37" s="69">
        <v>627000</v>
      </c>
      <c r="E37" s="70">
        <v>651500</v>
      </c>
    </row>
    <row r="38" spans="1:5" ht="21" customHeight="1" x14ac:dyDescent="0.2">
      <c r="A38" s="71" t="s">
        <v>35</v>
      </c>
      <c r="B38" s="72" t="s">
        <v>146</v>
      </c>
      <c r="C38" s="69">
        <f>C39+C42</f>
        <v>2779000</v>
      </c>
      <c r="D38" s="69">
        <f>D39+D42</f>
        <v>2779000</v>
      </c>
      <c r="E38" s="69">
        <f>E39+E42</f>
        <v>2779000</v>
      </c>
    </row>
    <row r="39" spans="1:5" ht="24" customHeight="1" x14ac:dyDescent="0.2">
      <c r="A39" s="71" t="s">
        <v>36</v>
      </c>
      <c r="B39" s="72" t="s">
        <v>147</v>
      </c>
      <c r="C39" s="69">
        <f t="shared" ref="C39:E40" si="4">C40</f>
        <v>35000</v>
      </c>
      <c r="D39" s="69">
        <f t="shared" si="4"/>
        <v>35000</v>
      </c>
      <c r="E39" s="69">
        <f t="shared" si="4"/>
        <v>35000</v>
      </c>
    </row>
    <row r="40" spans="1:5" ht="33.75" customHeight="1" x14ac:dyDescent="0.2">
      <c r="A40" s="71" t="s">
        <v>148</v>
      </c>
      <c r="B40" s="72" t="s">
        <v>149</v>
      </c>
      <c r="C40" s="69">
        <f t="shared" si="4"/>
        <v>35000</v>
      </c>
      <c r="D40" s="69">
        <f t="shared" si="4"/>
        <v>35000</v>
      </c>
      <c r="E40" s="69">
        <f t="shared" si="4"/>
        <v>35000</v>
      </c>
    </row>
    <row r="41" spans="1:5" ht="36.75" customHeight="1" x14ac:dyDescent="0.2">
      <c r="A41" s="71" t="s">
        <v>86</v>
      </c>
      <c r="B41" s="72" t="s">
        <v>150</v>
      </c>
      <c r="C41" s="69">
        <v>35000</v>
      </c>
      <c r="D41" s="69">
        <v>35000</v>
      </c>
      <c r="E41" s="70">
        <v>35000</v>
      </c>
    </row>
    <row r="42" spans="1:5" ht="15.75" customHeight="1" x14ac:dyDescent="0.2">
      <c r="A42" s="71" t="s">
        <v>37</v>
      </c>
      <c r="B42" s="72" t="s">
        <v>151</v>
      </c>
      <c r="C42" s="69">
        <f>C43+C46</f>
        <v>2744000</v>
      </c>
      <c r="D42" s="69">
        <f>D43+D46</f>
        <v>2744000</v>
      </c>
      <c r="E42" s="69">
        <f>E43+E46</f>
        <v>2744000</v>
      </c>
    </row>
    <row r="43" spans="1:5" ht="13.5" customHeight="1" x14ac:dyDescent="0.2">
      <c r="A43" s="71" t="s">
        <v>152</v>
      </c>
      <c r="B43" s="72" t="s">
        <v>153</v>
      </c>
      <c r="C43" s="69">
        <f t="shared" ref="C43:E44" si="5">C44</f>
        <v>202000</v>
      </c>
      <c r="D43" s="69">
        <f t="shared" si="5"/>
        <v>202000</v>
      </c>
      <c r="E43" s="69">
        <f t="shared" si="5"/>
        <v>202000</v>
      </c>
    </row>
    <row r="44" spans="1:5" ht="24" customHeight="1" x14ac:dyDescent="0.2">
      <c r="A44" s="71" t="s">
        <v>106</v>
      </c>
      <c r="B44" s="72" t="s">
        <v>154</v>
      </c>
      <c r="C44" s="69">
        <f t="shared" si="5"/>
        <v>202000</v>
      </c>
      <c r="D44" s="69">
        <f t="shared" si="5"/>
        <v>202000</v>
      </c>
      <c r="E44" s="69">
        <f t="shared" si="5"/>
        <v>202000</v>
      </c>
    </row>
    <row r="45" spans="1:5" ht="45" customHeight="1" x14ac:dyDescent="0.2">
      <c r="A45" s="71" t="s">
        <v>155</v>
      </c>
      <c r="B45" s="72" t="s">
        <v>156</v>
      </c>
      <c r="C45" s="69">
        <v>202000</v>
      </c>
      <c r="D45" s="69">
        <v>202000</v>
      </c>
      <c r="E45" s="70">
        <v>202000</v>
      </c>
    </row>
    <row r="46" spans="1:5" ht="13.5" customHeight="1" x14ac:dyDescent="0.2">
      <c r="A46" s="71" t="s">
        <v>157</v>
      </c>
      <c r="B46" s="72" t="s">
        <v>158</v>
      </c>
      <c r="C46" s="69">
        <f t="shared" ref="C46:E47" si="6">C47</f>
        <v>2542000</v>
      </c>
      <c r="D46" s="69">
        <f t="shared" si="6"/>
        <v>2542000</v>
      </c>
      <c r="E46" s="69">
        <f t="shared" si="6"/>
        <v>2542000</v>
      </c>
    </row>
    <row r="47" spans="1:5" ht="24" customHeight="1" x14ac:dyDescent="0.2">
      <c r="A47" s="71" t="s">
        <v>105</v>
      </c>
      <c r="B47" s="72" t="s">
        <v>159</v>
      </c>
      <c r="C47" s="69">
        <f t="shared" si="6"/>
        <v>2542000</v>
      </c>
      <c r="D47" s="69">
        <f t="shared" si="6"/>
        <v>2542000</v>
      </c>
      <c r="E47" s="69">
        <f t="shared" si="6"/>
        <v>2542000</v>
      </c>
    </row>
    <row r="48" spans="1:5" ht="48.75" customHeight="1" x14ac:dyDescent="0.2">
      <c r="A48" s="71" t="s">
        <v>160</v>
      </c>
      <c r="B48" s="72" t="s">
        <v>161</v>
      </c>
      <c r="C48" s="69">
        <v>2542000</v>
      </c>
      <c r="D48" s="69">
        <v>2542000</v>
      </c>
      <c r="E48" s="70">
        <v>2542000</v>
      </c>
    </row>
    <row r="49" spans="1:5" ht="27" customHeight="1" x14ac:dyDescent="0.2">
      <c r="A49" s="71" t="s">
        <v>38</v>
      </c>
      <c r="B49" s="72" t="s">
        <v>162</v>
      </c>
      <c r="C49" s="69">
        <v>2000</v>
      </c>
      <c r="D49" s="69">
        <v>2000</v>
      </c>
      <c r="E49" s="70">
        <v>2000</v>
      </c>
    </row>
    <row r="50" spans="1:5" ht="60" customHeight="1" x14ac:dyDescent="0.2">
      <c r="A50" s="71" t="s">
        <v>108</v>
      </c>
      <c r="B50" s="72" t="s">
        <v>163</v>
      </c>
      <c r="C50" s="69">
        <v>2000</v>
      </c>
      <c r="D50" s="69">
        <v>2000</v>
      </c>
      <c r="E50" s="70">
        <v>2000</v>
      </c>
    </row>
    <row r="51" spans="1:5" ht="60" customHeight="1" x14ac:dyDescent="0.2">
      <c r="A51" s="71" t="s">
        <v>107</v>
      </c>
      <c r="B51" s="72" t="s">
        <v>164</v>
      </c>
      <c r="C51" s="69">
        <v>2000</v>
      </c>
      <c r="D51" s="69">
        <v>2000</v>
      </c>
      <c r="E51" s="70">
        <v>2000</v>
      </c>
    </row>
    <row r="52" spans="1:5" ht="52.5" customHeight="1" x14ac:dyDescent="0.2">
      <c r="A52" s="71" t="s">
        <v>165</v>
      </c>
      <c r="B52" s="72" t="s">
        <v>166</v>
      </c>
      <c r="C52" s="69">
        <v>2000</v>
      </c>
      <c r="D52" s="69">
        <v>2000</v>
      </c>
      <c r="E52" s="70">
        <v>2000</v>
      </c>
    </row>
    <row r="53" spans="1:5" ht="16.5" customHeight="1" x14ac:dyDescent="0.2">
      <c r="A53" s="71" t="s">
        <v>39</v>
      </c>
      <c r="B53" s="72" t="s">
        <v>167</v>
      </c>
      <c r="C53" s="69">
        <f>C54+C71+C75</f>
        <v>14293842</v>
      </c>
      <c r="D53" s="69">
        <f>D54</f>
        <v>3885900</v>
      </c>
      <c r="E53" s="69">
        <f>E54</f>
        <v>3421900</v>
      </c>
    </row>
    <row r="54" spans="1:5" ht="30" customHeight="1" x14ac:dyDescent="0.2">
      <c r="A54" s="71" t="s">
        <v>40</v>
      </c>
      <c r="B54" s="72" t="s">
        <v>168</v>
      </c>
      <c r="C54" s="69">
        <f>C55+C60+C66</f>
        <v>14145864</v>
      </c>
      <c r="D54" s="69">
        <f>D55+D60+D66</f>
        <v>3885900</v>
      </c>
      <c r="E54" s="69">
        <f>E55+E60+E66</f>
        <v>3421900</v>
      </c>
    </row>
    <row r="55" spans="1:5" ht="13.5" customHeight="1" x14ac:dyDescent="0.2">
      <c r="A55" s="71" t="s">
        <v>109</v>
      </c>
      <c r="B55" s="72" t="s">
        <v>205</v>
      </c>
      <c r="C55" s="69">
        <f>C56+C58</f>
        <v>5132564</v>
      </c>
      <c r="D55" s="69">
        <f t="shared" ref="C55:E56" si="7">D56</f>
        <v>3661000</v>
      </c>
      <c r="E55" s="69">
        <f t="shared" si="7"/>
        <v>3197000</v>
      </c>
    </row>
    <row r="56" spans="1:5" ht="15.75" customHeight="1" x14ac:dyDescent="0.2">
      <c r="A56" s="71" t="s">
        <v>110</v>
      </c>
      <c r="B56" s="72" t="s">
        <v>206</v>
      </c>
      <c r="C56" s="69">
        <f t="shared" si="7"/>
        <v>4141000</v>
      </c>
      <c r="D56" s="69">
        <f t="shared" si="7"/>
        <v>3661000</v>
      </c>
      <c r="E56" s="69">
        <f t="shared" si="7"/>
        <v>3197000</v>
      </c>
    </row>
    <row r="57" spans="1:5" ht="28.5" customHeight="1" x14ac:dyDescent="0.2">
      <c r="A57" s="71" t="s">
        <v>111</v>
      </c>
      <c r="B57" s="72" t="s">
        <v>207</v>
      </c>
      <c r="C57" s="69">
        <v>4141000</v>
      </c>
      <c r="D57" s="69">
        <v>3661000</v>
      </c>
      <c r="E57" s="70">
        <v>3197000</v>
      </c>
    </row>
    <row r="58" spans="1:5" ht="28.5" customHeight="1" x14ac:dyDescent="0.2">
      <c r="A58" s="73" t="s">
        <v>90</v>
      </c>
      <c r="B58" s="74" t="s">
        <v>208</v>
      </c>
      <c r="C58" s="75">
        <f>C59</f>
        <v>991564</v>
      </c>
      <c r="D58" s="69">
        <v>0</v>
      </c>
      <c r="E58" s="70">
        <v>0</v>
      </c>
    </row>
    <row r="59" spans="1:5" ht="28.5" customHeight="1" x14ac:dyDescent="0.2">
      <c r="A59" s="73" t="s">
        <v>176</v>
      </c>
      <c r="B59" s="92" t="s">
        <v>209</v>
      </c>
      <c r="C59" s="82">
        <v>991564</v>
      </c>
      <c r="D59" s="83">
        <v>0</v>
      </c>
      <c r="E59" s="84">
        <v>0</v>
      </c>
    </row>
    <row r="60" spans="1:5" ht="40.9" customHeight="1" x14ac:dyDescent="0.2">
      <c r="A60" s="80" t="s">
        <v>189</v>
      </c>
      <c r="B60" s="78" t="s">
        <v>202</v>
      </c>
      <c r="C60" s="85">
        <f>C63+C61</f>
        <v>8788400</v>
      </c>
      <c r="D60" s="85">
        <f>D63</f>
        <v>0</v>
      </c>
      <c r="E60" s="85">
        <f>E63</f>
        <v>0</v>
      </c>
    </row>
    <row r="61" spans="1:5" ht="40.9" customHeight="1" x14ac:dyDescent="0.2">
      <c r="A61" s="90" t="s">
        <v>203</v>
      </c>
      <c r="B61" s="91" t="s">
        <v>204</v>
      </c>
      <c r="C61" s="85">
        <v>8000000</v>
      </c>
      <c r="D61" s="85">
        <v>0</v>
      </c>
      <c r="E61" s="85">
        <v>0</v>
      </c>
    </row>
    <row r="62" spans="1:5" ht="40.9" customHeight="1" x14ac:dyDescent="0.2">
      <c r="A62" s="77" t="s">
        <v>215</v>
      </c>
      <c r="B62" s="91" t="s">
        <v>216</v>
      </c>
      <c r="C62" s="85">
        <v>8000000</v>
      </c>
      <c r="D62" s="85">
        <v>0</v>
      </c>
      <c r="E62" s="85">
        <v>0</v>
      </c>
    </row>
    <row r="63" spans="1:5" ht="28.5" customHeight="1" x14ac:dyDescent="0.2">
      <c r="A63" s="80" t="s">
        <v>190</v>
      </c>
      <c r="B63" s="78" t="s">
        <v>201</v>
      </c>
      <c r="C63" s="85">
        <f t="shared" ref="C63:E64" si="8">C64</f>
        <v>788400</v>
      </c>
      <c r="D63" s="85">
        <f t="shared" si="8"/>
        <v>0</v>
      </c>
      <c r="E63" s="85">
        <f t="shared" si="8"/>
        <v>0</v>
      </c>
    </row>
    <row r="64" spans="1:5" ht="28.5" customHeight="1" x14ac:dyDescent="0.2">
      <c r="A64" s="80" t="s">
        <v>191</v>
      </c>
      <c r="B64" s="78" t="s">
        <v>200</v>
      </c>
      <c r="C64" s="85">
        <f t="shared" si="8"/>
        <v>788400</v>
      </c>
      <c r="D64" s="85">
        <f t="shared" si="8"/>
        <v>0</v>
      </c>
      <c r="E64" s="85">
        <f t="shared" si="8"/>
        <v>0</v>
      </c>
    </row>
    <row r="65" spans="1:5" ht="28.5" customHeight="1" x14ac:dyDescent="0.2">
      <c r="A65" s="81" t="s">
        <v>192</v>
      </c>
      <c r="B65" s="89" t="s">
        <v>199</v>
      </c>
      <c r="C65" s="76">
        <v>788400</v>
      </c>
      <c r="D65" s="86">
        <v>0</v>
      </c>
      <c r="E65" s="86">
        <v>0</v>
      </c>
    </row>
    <row r="66" spans="1:5" ht="15.75" customHeight="1" x14ac:dyDescent="0.2">
      <c r="A66" s="71" t="s">
        <v>169</v>
      </c>
      <c r="B66" s="68" t="s">
        <v>210</v>
      </c>
      <c r="C66" s="69">
        <f>C67+C69</f>
        <v>224900</v>
      </c>
      <c r="D66" s="69">
        <f>D67+D69</f>
        <v>224900</v>
      </c>
      <c r="E66" s="69">
        <f>E67+E69</f>
        <v>224900</v>
      </c>
    </row>
    <row r="67" spans="1:5" ht="24.75" customHeight="1" x14ac:dyDescent="0.2">
      <c r="A67" s="71" t="s">
        <v>170</v>
      </c>
      <c r="B67" s="72" t="s">
        <v>211</v>
      </c>
      <c r="C67" s="69">
        <v>0</v>
      </c>
      <c r="D67" s="69">
        <v>0</v>
      </c>
      <c r="E67" s="70">
        <v>0</v>
      </c>
    </row>
    <row r="68" spans="1:5" ht="24.75" customHeight="1" x14ac:dyDescent="0.2">
      <c r="A68" s="71" t="s">
        <v>171</v>
      </c>
      <c r="B68" s="72" t="s">
        <v>212</v>
      </c>
      <c r="C68" s="69">
        <v>0</v>
      </c>
      <c r="D68" s="69">
        <v>0</v>
      </c>
      <c r="E68" s="70">
        <v>0</v>
      </c>
    </row>
    <row r="69" spans="1:5" ht="27.75" customHeight="1" x14ac:dyDescent="0.2">
      <c r="A69" s="71" t="s">
        <v>41</v>
      </c>
      <c r="B69" s="72" t="s">
        <v>213</v>
      </c>
      <c r="C69" s="69">
        <v>224900</v>
      </c>
      <c r="D69" s="69">
        <v>224900</v>
      </c>
      <c r="E69" s="70">
        <v>224900</v>
      </c>
    </row>
    <row r="70" spans="1:5" ht="36" customHeight="1" x14ac:dyDescent="0.2">
      <c r="A70" s="71" t="s">
        <v>112</v>
      </c>
      <c r="B70" s="72" t="s">
        <v>214</v>
      </c>
      <c r="C70" s="69">
        <v>224900</v>
      </c>
      <c r="D70" s="69">
        <v>224900</v>
      </c>
      <c r="E70" s="70">
        <v>224900</v>
      </c>
    </row>
    <row r="71" spans="1:5" ht="22.5" x14ac:dyDescent="0.2">
      <c r="A71" s="77" t="s">
        <v>180</v>
      </c>
      <c r="B71" s="87" t="s">
        <v>187</v>
      </c>
      <c r="C71" s="79">
        <f t="shared" ref="C71:E73" si="9">C72</f>
        <v>100676</v>
      </c>
      <c r="D71" s="79">
        <f t="shared" si="9"/>
        <v>0</v>
      </c>
      <c r="E71" s="79">
        <f t="shared" si="9"/>
        <v>0</v>
      </c>
    </row>
    <row r="72" spans="1:5" ht="22.5" x14ac:dyDescent="0.2">
      <c r="A72" s="77" t="s">
        <v>181</v>
      </c>
      <c r="B72" s="87" t="s">
        <v>198</v>
      </c>
      <c r="C72" s="79">
        <f t="shared" si="9"/>
        <v>100676</v>
      </c>
      <c r="D72" s="79">
        <f t="shared" si="9"/>
        <v>0</v>
      </c>
      <c r="E72" s="79">
        <f t="shared" si="9"/>
        <v>0</v>
      </c>
    </row>
    <row r="73" spans="1:5" ht="22.5" x14ac:dyDescent="0.2">
      <c r="A73" s="77" t="s">
        <v>182</v>
      </c>
      <c r="B73" s="87" t="s">
        <v>197</v>
      </c>
      <c r="C73" s="79">
        <f t="shared" si="9"/>
        <v>100676</v>
      </c>
      <c r="D73" s="79">
        <f t="shared" si="9"/>
        <v>0</v>
      </c>
      <c r="E73" s="79">
        <f t="shared" si="9"/>
        <v>0</v>
      </c>
    </row>
    <row r="74" spans="1:5" ht="33.75" x14ac:dyDescent="0.2">
      <c r="A74" s="77" t="s">
        <v>183</v>
      </c>
      <c r="B74" s="87" t="s">
        <v>196</v>
      </c>
      <c r="C74" s="79">
        <v>100676</v>
      </c>
      <c r="D74" s="79">
        <v>0</v>
      </c>
      <c r="E74" s="79">
        <v>0</v>
      </c>
    </row>
    <row r="75" spans="1:5" x14ac:dyDescent="0.2">
      <c r="A75" s="77" t="s">
        <v>184</v>
      </c>
      <c r="B75" s="87" t="s">
        <v>188</v>
      </c>
      <c r="C75" s="79">
        <f t="shared" ref="C75:E77" si="10">C76</f>
        <v>47302</v>
      </c>
      <c r="D75" s="79">
        <f t="shared" si="10"/>
        <v>0</v>
      </c>
      <c r="E75" s="79">
        <f t="shared" si="10"/>
        <v>0</v>
      </c>
    </row>
    <row r="76" spans="1:5" x14ac:dyDescent="0.2">
      <c r="A76" s="77" t="s">
        <v>185</v>
      </c>
      <c r="B76" s="87" t="s">
        <v>195</v>
      </c>
      <c r="C76" s="79">
        <f t="shared" si="10"/>
        <v>47302</v>
      </c>
      <c r="D76" s="79">
        <f t="shared" si="10"/>
        <v>0</v>
      </c>
      <c r="E76" s="79">
        <f t="shared" si="10"/>
        <v>0</v>
      </c>
    </row>
    <row r="77" spans="1:5" x14ac:dyDescent="0.2">
      <c r="A77" s="77" t="s">
        <v>185</v>
      </c>
      <c r="B77" s="87" t="s">
        <v>194</v>
      </c>
      <c r="C77" s="79">
        <f t="shared" si="10"/>
        <v>47302</v>
      </c>
      <c r="D77" s="79">
        <f t="shared" si="10"/>
        <v>0</v>
      </c>
      <c r="E77" s="79">
        <f t="shared" si="10"/>
        <v>0</v>
      </c>
    </row>
    <row r="78" spans="1:5" ht="33.75" x14ac:dyDescent="0.2">
      <c r="A78" s="77" t="s">
        <v>186</v>
      </c>
      <c r="B78" s="88" t="s">
        <v>193</v>
      </c>
      <c r="C78" s="79">
        <v>47302</v>
      </c>
      <c r="D78" s="79">
        <v>0</v>
      </c>
      <c r="E78" s="79">
        <v>0</v>
      </c>
    </row>
  </sheetData>
  <mergeCells count="1">
    <mergeCell ref="A6:E6"/>
  </mergeCells>
  <pageMargins left="0.28000000000000003" right="0.27559055118110237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77" zoomScaleNormal="77" workbookViewId="0"/>
  </sheetViews>
  <sheetFormatPr defaultRowHeight="12.75" x14ac:dyDescent="0.2"/>
  <cols>
    <col min="1" max="1" width="11.140625" customWidth="1"/>
    <col min="2" max="2" width="76.7109375" customWidth="1"/>
    <col min="3" max="3" width="19.42578125" customWidth="1"/>
    <col min="4" max="4" width="16" hidden="1" customWidth="1"/>
    <col min="5" max="5" width="15.85546875" hidden="1" customWidth="1"/>
    <col min="6" max="6" width="18.85546875" customWidth="1"/>
    <col min="7" max="7" width="19.5703125" customWidth="1"/>
  </cols>
  <sheetData>
    <row r="1" spans="1:7" ht="18.75" x14ac:dyDescent="0.3">
      <c r="B1" s="1" t="s">
        <v>25</v>
      </c>
      <c r="C1" s="1" t="s">
        <v>26</v>
      </c>
      <c r="D1" s="1"/>
      <c r="E1" s="1"/>
    </row>
    <row r="2" spans="1:7" ht="18.75" x14ac:dyDescent="0.3">
      <c r="B2" s="1" t="s">
        <v>27</v>
      </c>
      <c r="C2" s="1" t="s">
        <v>1</v>
      </c>
      <c r="D2" s="1"/>
      <c r="E2" s="1"/>
    </row>
    <row r="3" spans="1:7" ht="18.75" x14ac:dyDescent="0.3">
      <c r="B3" s="1" t="s">
        <v>28</v>
      </c>
      <c r="C3" s="1" t="s">
        <v>96</v>
      </c>
      <c r="D3" s="1"/>
      <c r="E3" s="1"/>
    </row>
    <row r="4" spans="1:7" ht="18.75" x14ac:dyDescent="0.3">
      <c r="A4" s="13"/>
      <c r="B4" s="1" t="s">
        <v>29</v>
      </c>
      <c r="C4" s="42" t="s">
        <v>227</v>
      </c>
      <c r="D4" s="1"/>
      <c r="E4" s="1"/>
    </row>
    <row r="5" spans="1:7" ht="15.75" x14ac:dyDescent="0.25">
      <c r="C5" s="14"/>
      <c r="D5" s="15"/>
      <c r="E5" s="15"/>
    </row>
    <row r="6" spans="1:7" ht="15.75" x14ac:dyDescent="0.25">
      <c r="C6" s="14"/>
      <c r="D6" s="14"/>
      <c r="E6" s="14"/>
    </row>
    <row r="7" spans="1:7" ht="45.75" customHeight="1" x14ac:dyDescent="0.3">
      <c r="A7" s="96" t="s">
        <v>178</v>
      </c>
      <c r="B7" s="96"/>
      <c r="C7" s="96"/>
      <c r="D7" s="96"/>
      <c r="E7" s="96"/>
      <c r="F7" s="96"/>
      <c r="G7" s="96"/>
    </row>
    <row r="8" spans="1:7" ht="37.5" customHeight="1" x14ac:dyDescent="0.2">
      <c r="A8" s="98" t="s">
        <v>92</v>
      </c>
      <c r="B8" s="98"/>
      <c r="C8" s="98"/>
      <c r="D8" s="98"/>
      <c r="E8" s="98"/>
      <c r="F8" s="98"/>
      <c r="G8" s="98"/>
    </row>
    <row r="9" spans="1:7" ht="18.75" x14ac:dyDescent="0.2">
      <c r="A9" s="15"/>
      <c r="B9" s="15"/>
      <c r="C9" s="16"/>
      <c r="D9" s="16"/>
      <c r="E9" s="17" t="s">
        <v>2</v>
      </c>
    </row>
    <row r="10" spans="1:7" ht="15.75" x14ac:dyDescent="0.2">
      <c r="A10" s="15"/>
      <c r="B10" s="15"/>
      <c r="C10" s="16"/>
      <c r="D10" s="16"/>
      <c r="E10" s="16"/>
    </row>
    <row r="11" spans="1:7" ht="18.75" x14ac:dyDescent="0.3">
      <c r="A11" s="18" t="s">
        <v>81</v>
      </c>
      <c r="B11" s="19" t="s">
        <v>82</v>
      </c>
      <c r="C11" s="4">
        <v>2019</v>
      </c>
      <c r="D11" s="4" t="s">
        <v>88</v>
      </c>
      <c r="E11" s="4" t="s">
        <v>89</v>
      </c>
      <c r="F11" s="43">
        <v>2020</v>
      </c>
      <c r="G11" s="43">
        <v>2021</v>
      </c>
    </row>
    <row r="12" spans="1:7" ht="18.75" x14ac:dyDescent="0.3">
      <c r="A12" s="20" t="s">
        <v>43</v>
      </c>
      <c r="B12" s="21" t="s">
        <v>44</v>
      </c>
      <c r="C12" s="49">
        <f>C13+C14+C15+C19+C20</f>
        <v>5034759.58</v>
      </c>
      <c r="D12" s="49">
        <f>D13+D14+D15+D19</f>
        <v>4744866</v>
      </c>
      <c r="E12" s="49">
        <f>E13+E14+E15+E19</f>
        <v>4744866</v>
      </c>
      <c r="F12" s="49">
        <f>F13+F14+F15+F19</f>
        <v>4744866</v>
      </c>
      <c r="G12" s="49">
        <f>G13+G14+G15+G19</f>
        <v>4744866</v>
      </c>
    </row>
    <row r="13" spans="1:7" ht="37.5" x14ac:dyDescent="0.3">
      <c r="A13" s="23" t="s">
        <v>45</v>
      </c>
      <c r="B13" s="24" t="s">
        <v>46</v>
      </c>
      <c r="C13" s="48">
        <v>1171000</v>
      </c>
      <c r="D13" s="48">
        <v>1171000</v>
      </c>
      <c r="E13" s="48">
        <v>1171000</v>
      </c>
      <c r="F13" s="48">
        <v>1171000</v>
      </c>
      <c r="G13" s="48">
        <v>1171000</v>
      </c>
    </row>
    <row r="14" spans="1:7" ht="56.25" x14ac:dyDescent="0.3">
      <c r="A14" s="23" t="s">
        <v>71</v>
      </c>
      <c r="B14" s="24" t="s">
        <v>70</v>
      </c>
      <c r="C14" s="48">
        <v>0</v>
      </c>
      <c r="D14" s="25"/>
      <c r="E14" s="25"/>
      <c r="F14" s="25">
        <v>0</v>
      </c>
      <c r="G14" s="25">
        <v>0</v>
      </c>
    </row>
    <row r="15" spans="1:7" ht="56.25" x14ac:dyDescent="0.3">
      <c r="A15" s="23" t="s">
        <v>47</v>
      </c>
      <c r="B15" s="24" t="s">
        <v>48</v>
      </c>
      <c r="C15" s="95">
        <v>3814419.58</v>
      </c>
      <c r="D15" s="48">
        <v>3526945</v>
      </c>
      <c r="E15" s="48">
        <v>3526945</v>
      </c>
      <c r="F15" s="48">
        <v>3526945</v>
      </c>
      <c r="G15" s="48">
        <v>3526945</v>
      </c>
    </row>
    <row r="16" spans="1:7" ht="18.75" hidden="1" x14ac:dyDescent="0.3">
      <c r="A16" s="23" t="s">
        <v>72</v>
      </c>
      <c r="B16" s="26" t="s">
        <v>49</v>
      </c>
      <c r="C16" s="48"/>
      <c r="D16" s="25"/>
      <c r="E16" s="25"/>
      <c r="F16" s="25"/>
      <c r="G16" s="25"/>
    </row>
    <row r="17" spans="1:7" ht="18.75" hidden="1" x14ac:dyDescent="0.3">
      <c r="A17" s="20" t="s">
        <v>50</v>
      </c>
      <c r="B17" s="21" t="s">
        <v>51</v>
      </c>
      <c r="C17" s="49"/>
      <c r="D17" s="22"/>
      <c r="E17" s="22"/>
      <c r="F17" s="25"/>
      <c r="G17" s="25"/>
    </row>
    <row r="18" spans="1:7" ht="18.75" hidden="1" x14ac:dyDescent="0.3">
      <c r="A18" s="23" t="s">
        <v>52</v>
      </c>
      <c r="B18" s="26" t="s">
        <v>53</v>
      </c>
      <c r="C18" s="48"/>
      <c r="D18" s="25"/>
      <c r="E18" s="25"/>
      <c r="F18" s="25"/>
      <c r="G18" s="25"/>
    </row>
    <row r="19" spans="1:7" ht="56.25" x14ac:dyDescent="0.3">
      <c r="A19" s="23" t="s">
        <v>174</v>
      </c>
      <c r="B19" s="26" t="s">
        <v>175</v>
      </c>
      <c r="C19" s="48">
        <v>46921</v>
      </c>
      <c r="D19" s="48">
        <v>46921</v>
      </c>
      <c r="E19" s="48">
        <v>46921</v>
      </c>
      <c r="F19" s="48">
        <v>46921</v>
      </c>
      <c r="G19" s="48">
        <v>46921</v>
      </c>
    </row>
    <row r="20" spans="1:7" ht="18.75" x14ac:dyDescent="0.3">
      <c r="A20" s="23" t="s">
        <v>72</v>
      </c>
      <c r="B20" s="26" t="s">
        <v>49</v>
      </c>
      <c r="C20" s="48">
        <v>2419</v>
      </c>
      <c r="D20" s="25"/>
      <c r="E20" s="25"/>
      <c r="F20" s="25">
        <v>0</v>
      </c>
      <c r="G20" s="25">
        <v>0</v>
      </c>
    </row>
    <row r="21" spans="1:7" s="41" customFormat="1" ht="18.75" x14ac:dyDescent="0.3">
      <c r="A21" s="40" t="s">
        <v>50</v>
      </c>
      <c r="B21" s="30" t="s">
        <v>51</v>
      </c>
      <c r="C21" s="49">
        <f>C22</f>
        <v>224900</v>
      </c>
      <c r="D21" s="22">
        <f>D22</f>
        <v>224900</v>
      </c>
      <c r="E21" s="22">
        <f>E22</f>
        <v>224900</v>
      </c>
      <c r="F21" s="22">
        <f>F22</f>
        <v>224900</v>
      </c>
      <c r="G21" s="22">
        <f>G22</f>
        <v>224900</v>
      </c>
    </row>
    <row r="22" spans="1:7" s="38" customFormat="1" ht="18.75" x14ac:dyDescent="0.3">
      <c r="A22" s="23" t="s">
        <v>52</v>
      </c>
      <c r="B22" s="39" t="s">
        <v>53</v>
      </c>
      <c r="C22" s="48">
        <v>224900</v>
      </c>
      <c r="D22" s="48">
        <v>224900</v>
      </c>
      <c r="E22" s="48">
        <v>224900</v>
      </c>
      <c r="F22" s="48">
        <v>224900</v>
      </c>
      <c r="G22" s="48">
        <v>224900</v>
      </c>
    </row>
    <row r="23" spans="1:7" ht="37.5" x14ac:dyDescent="0.3">
      <c r="A23" s="20" t="s">
        <v>54</v>
      </c>
      <c r="B23" s="27" t="s">
        <v>55</v>
      </c>
      <c r="C23" s="50">
        <f>C24+C25+C26</f>
        <v>131640.53999999998</v>
      </c>
      <c r="D23" s="28">
        <f>D24+D25</f>
        <v>0</v>
      </c>
      <c r="E23" s="28">
        <f>E24+E25</f>
        <v>0</v>
      </c>
      <c r="F23" s="28">
        <f>F24+F25+F26</f>
        <v>130000</v>
      </c>
      <c r="G23" s="28">
        <f>G24+G25+G26</f>
        <v>130000</v>
      </c>
    </row>
    <row r="24" spans="1:7" ht="18.75" x14ac:dyDescent="0.3">
      <c r="A24" s="34" t="s">
        <v>78</v>
      </c>
      <c r="B24" s="37" t="s">
        <v>79</v>
      </c>
      <c r="C24" s="51">
        <v>0</v>
      </c>
      <c r="D24" s="29"/>
      <c r="E24" s="29"/>
      <c r="F24" s="25">
        <v>0</v>
      </c>
      <c r="G24" s="25">
        <v>0</v>
      </c>
    </row>
    <row r="25" spans="1:7" ht="18.75" x14ac:dyDescent="0.3">
      <c r="A25" s="23" t="s">
        <v>56</v>
      </c>
      <c r="B25" s="26" t="s">
        <v>57</v>
      </c>
      <c r="C25" s="51">
        <v>101640.54</v>
      </c>
      <c r="D25" s="29"/>
      <c r="E25" s="29"/>
      <c r="F25" s="25">
        <v>100000</v>
      </c>
      <c r="G25" s="25">
        <v>100000</v>
      </c>
    </row>
    <row r="26" spans="1:7" ht="37.5" x14ac:dyDescent="0.3">
      <c r="A26" s="23" t="s">
        <v>100</v>
      </c>
      <c r="B26" s="26" t="s">
        <v>99</v>
      </c>
      <c r="C26" s="51">
        <v>30000</v>
      </c>
      <c r="D26" s="29"/>
      <c r="E26" s="29"/>
      <c r="F26" s="25">
        <v>30000</v>
      </c>
      <c r="G26" s="25">
        <v>30000</v>
      </c>
    </row>
    <row r="27" spans="1:7" ht="18.75" x14ac:dyDescent="0.3">
      <c r="A27" s="20" t="s">
        <v>75</v>
      </c>
      <c r="B27" s="21" t="s">
        <v>73</v>
      </c>
      <c r="C27" s="50">
        <f>C28+C29</f>
        <v>2246316.96</v>
      </c>
      <c r="D27" s="28">
        <f>D28+D29</f>
        <v>0</v>
      </c>
      <c r="E27" s="28">
        <f>E28+E29</f>
        <v>0</v>
      </c>
      <c r="F27" s="28">
        <f>F28+F29</f>
        <v>1438400</v>
      </c>
      <c r="G27" s="28">
        <f>G28+G29</f>
        <v>2051400</v>
      </c>
    </row>
    <row r="28" spans="1:7" s="36" customFormat="1" ht="18.75" x14ac:dyDescent="0.3">
      <c r="A28" s="52" t="s">
        <v>80</v>
      </c>
      <c r="B28" s="53" t="s">
        <v>113</v>
      </c>
      <c r="C28" s="54">
        <v>2246316.96</v>
      </c>
      <c r="D28" s="55"/>
      <c r="E28" s="55"/>
      <c r="F28" s="55">
        <v>1438400</v>
      </c>
      <c r="G28" s="55">
        <v>2051400</v>
      </c>
    </row>
    <row r="29" spans="1:7" ht="18.75" x14ac:dyDescent="0.3">
      <c r="A29" s="34" t="s">
        <v>76</v>
      </c>
      <c r="B29" s="35" t="s">
        <v>74</v>
      </c>
      <c r="C29" s="51">
        <v>0</v>
      </c>
      <c r="D29" s="29"/>
      <c r="E29" s="29"/>
      <c r="F29" s="25">
        <v>0</v>
      </c>
      <c r="G29" s="25">
        <v>0</v>
      </c>
    </row>
    <row r="30" spans="1:7" ht="18.75" x14ac:dyDescent="0.3">
      <c r="A30" s="20" t="s">
        <v>58</v>
      </c>
      <c r="B30" s="21" t="s">
        <v>59</v>
      </c>
      <c r="C30" s="50">
        <f>C31+C33</f>
        <v>11547382.58</v>
      </c>
      <c r="D30" s="50">
        <f>D31+D33</f>
        <v>0</v>
      </c>
      <c r="E30" s="50">
        <f>E31+E33</f>
        <v>0</v>
      </c>
      <c r="F30" s="50">
        <f>F31+F33</f>
        <v>2514134</v>
      </c>
      <c r="G30" s="50">
        <f>G31+G33</f>
        <v>2126634</v>
      </c>
    </row>
    <row r="31" spans="1:7" ht="18.75" x14ac:dyDescent="0.3">
      <c r="A31" s="34" t="s">
        <v>97</v>
      </c>
      <c r="B31" s="35" t="s">
        <v>98</v>
      </c>
      <c r="C31" s="50">
        <v>40000</v>
      </c>
      <c r="D31" s="28"/>
      <c r="E31" s="28"/>
      <c r="F31" s="28">
        <v>40000</v>
      </c>
      <c r="G31" s="28">
        <v>40000</v>
      </c>
    </row>
    <row r="32" spans="1:7" ht="18.75" x14ac:dyDescent="0.3">
      <c r="A32" s="34" t="s">
        <v>93</v>
      </c>
      <c r="B32" s="35" t="s">
        <v>94</v>
      </c>
      <c r="C32" s="51">
        <v>0</v>
      </c>
      <c r="D32" s="28"/>
      <c r="E32" s="28"/>
      <c r="F32" s="25"/>
      <c r="G32" s="25"/>
    </row>
    <row r="33" spans="1:7" ht="18.75" x14ac:dyDescent="0.3">
      <c r="A33" s="34" t="s">
        <v>60</v>
      </c>
      <c r="B33" s="35" t="s">
        <v>61</v>
      </c>
      <c r="C33" s="95">
        <v>11507382.58</v>
      </c>
      <c r="D33" s="29"/>
      <c r="E33" s="29"/>
      <c r="F33" s="25">
        <v>2474134</v>
      </c>
      <c r="G33" s="25">
        <v>2086634</v>
      </c>
    </row>
    <row r="34" spans="1:7" ht="18.75" x14ac:dyDescent="0.3">
      <c r="A34" s="56" t="s">
        <v>62</v>
      </c>
      <c r="B34" s="57" t="s">
        <v>114</v>
      </c>
      <c r="C34" s="58">
        <f>C35</f>
        <v>5250720</v>
      </c>
      <c r="D34" s="58">
        <v>4854000</v>
      </c>
      <c r="E34" s="58">
        <v>4854000</v>
      </c>
      <c r="F34" s="58">
        <v>4854000</v>
      </c>
      <c r="G34" s="58">
        <v>4854000</v>
      </c>
    </row>
    <row r="35" spans="1:7" ht="18.75" x14ac:dyDescent="0.3">
      <c r="A35" s="23" t="s">
        <v>63</v>
      </c>
      <c r="B35" s="26" t="s">
        <v>64</v>
      </c>
      <c r="C35" s="51">
        <v>5250720</v>
      </c>
      <c r="D35" s="51">
        <v>4854000</v>
      </c>
      <c r="E35" s="51">
        <v>4854000</v>
      </c>
      <c r="F35" s="51">
        <v>4854000</v>
      </c>
      <c r="G35" s="51">
        <v>4854000</v>
      </c>
    </row>
    <row r="36" spans="1:7" ht="18.75" x14ac:dyDescent="0.3">
      <c r="A36" s="20" t="s">
        <v>65</v>
      </c>
      <c r="B36" s="31" t="s">
        <v>66</v>
      </c>
      <c r="C36" s="50">
        <f>C37</f>
        <v>50000</v>
      </c>
      <c r="D36" s="50">
        <f>D37</f>
        <v>50000</v>
      </c>
      <c r="E36" s="50">
        <f>E37</f>
        <v>50000</v>
      </c>
      <c r="F36" s="50">
        <f>F37</f>
        <v>50000</v>
      </c>
      <c r="G36" s="50">
        <f>G37</f>
        <v>50000</v>
      </c>
    </row>
    <row r="37" spans="1:7" ht="18.75" x14ac:dyDescent="0.3">
      <c r="A37" s="23" t="s">
        <v>67</v>
      </c>
      <c r="B37" s="32" t="s">
        <v>68</v>
      </c>
      <c r="C37" s="51">
        <v>50000</v>
      </c>
      <c r="D37" s="51">
        <v>50000</v>
      </c>
      <c r="E37" s="51">
        <v>50000</v>
      </c>
      <c r="F37" s="51">
        <v>50000</v>
      </c>
      <c r="G37" s="51">
        <v>50000</v>
      </c>
    </row>
    <row r="38" spans="1:7" ht="18.75" x14ac:dyDescent="0.3">
      <c r="A38" s="33"/>
      <c r="B38" s="30" t="s">
        <v>69</v>
      </c>
      <c r="C38" s="50">
        <f>C12+C21+C23+C27+C30+C34+C36</f>
        <v>24485719.66</v>
      </c>
      <c r="D38" s="50">
        <f>D12+D21+D23+D27+D30+D34+D36</f>
        <v>9873766</v>
      </c>
      <c r="E38" s="50">
        <f>E12+E21+E23+E27+E30+E34+E36</f>
        <v>9873766</v>
      </c>
      <c r="F38" s="50">
        <f>F12+F21+F23+F27+F30+F34+F36</f>
        <v>13956300</v>
      </c>
      <c r="G38" s="50">
        <f>G12+G21+G23+G27+G30+G34+G36</f>
        <v>14181800</v>
      </c>
    </row>
  </sheetData>
  <mergeCells count="2">
    <mergeCell ref="A7:G7"/>
    <mergeCell ref="A8:G8"/>
  </mergeCells>
  <phoneticPr fontId="10" type="noConversion"/>
  <pageMargins left="0.59055118110236227" right="0" top="0.59055118110236227" bottom="0.19685039370078741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workbookViewId="0">
      <selection activeCell="F1" sqref="F1"/>
    </sheetView>
  </sheetViews>
  <sheetFormatPr defaultColWidth="9.140625" defaultRowHeight="12.75" x14ac:dyDescent="0.2"/>
  <cols>
    <col min="1" max="1" width="1.42578125" style="255" customWidth="1"/>
    <col min="2" max="2" width="0.85546875" style="255" customWidth="1"/>
    <col min="3" max="3" width="0.7109375" style="255" customWidth="1"/>
    <col min="4" max="5" width="0.5703125" style="255" customWidth="1"/>
    <col min="6" max="6" width="49.7109375" style="255" customWidth="1"/>
    <col min="7" max="7" width="0" style="233" hidden="1" customWidth="1"/>
    <col min="8" max="8" width="6.7109375" style="233" customWidth="1"/>
    <col min="9" max="9" width="4.5703125" style="233" customWidth="1"/>
    <col min="10" max="10" width="14.140625" style="256" customWidth="1"/>
    <col min="11" max="11" width="4.42578125" style="257" customWidth="1"/>
    <col min="12" max="15" width="0" style="233" hidden="1" customWidth="1"/>
    <col min="16" max="16" width="11" style="258" customWidth="1"/>
    <col min="17" max="18" width="0" style="233" hidden="1" customWidth="1"/>
    <col min="19" max="20" width="11.5703125" style="233" customWidth="1"/>
    <col min="21" max="21" width="8.42578125" style="233" customWidth="1"/>
    <col min="22" max="255" width="9.140625" style="233" customWidth="1"/>
    <col min="256" max="16384" width="9.140625" style="233"/>
  </cols>
  <sheetData>
    <row r="1" spans="1:21" ht="16.5" customHeight="1" x14ac:dyDescent="0.25">
      <c r="A1" s="102"/>
      <c r="B1" s="102"/>
      <c r="C1" s="102"/>
      <c r="D1" s="102"/>
      <c r="E1" s="102"/>
      <c r="F1" s="102"/>
      <c r="G1" s="101"/>
      <c r="H1" s="101"/>
      <c r="I1" s="228" t="s">
        <v>291</v>
      </c>
      <c r="J1" s="228"/>
      <c r="K1" s="228"/>
      <c r="L1" s="229"/>
      <c r="M1" s="229"/>
      <c r="N1" s="229"/>
      <c r="O1" s="229"/>
      <c r="P1" s="230"/>
      <c r="Q1" s="231"/>
      <c r="R1" s="232"/>
      <c r="U1" s="101"/>
    </row>
    <row r="2" spans="1:21" ht="12.75" customHeight="1" x14ac:dyDescent="0.2">
      <c r="A2" s="102"/>
      <c r="B2" s="234"/>
      <c r="C2" s="234"/>
      <c r="D2" s="234"/>
      <c r="E2" s="234"/>
      <c r="F2" s="234"/>
      <c r="G2" s="235"/>
      <c r="H2" s="236"/>
      <c r="I2" s="237" t="s">
        <v>292</v>
      </c>
      <c r="J2" s="237"/>
      <c r="K2" s="238"/>
      <c r="L2" s="236"/>
      <c r="M2" s="236"/>
      <c r="N2" s="236"/>
      <c r="O2" s="236"/>
      <c r="P2" s="239"/>
      <c r="Q2" s="235"/>
      <c r="R2" s="231"/>
      <c r="U2" s="101"/>
    </row>
    <row r="3" spans="1:21" ht="12" customHeight="1" x14ac:dyDescent="0.2">
      <c r="A3" s="102"/>
      <c r="B3" s="234"/>
      <c r="C3" s="234"/>
      <c r="D3" s="234"/>
      <c r="E3" s="234"/>
      <c r="F3" s="234"/>
      <c r="G3" s="235"/>
      <c r="H3" s="236"/>
      <c r="I3" s="240" t="s">
        <v>293</v>
      </c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101"/>
    </row>
    <row r="4" spans="1:21" ht="12" customHeight="1" x14ac:dyDescent="0.2">
      <c r="A4" s="102"/>
      <c r="B4" s="234"/>
      <c r="C4" s="234"/>
      <c r="D4" s="234"/>
      <c r="E4" s="234"/>
      <c r="F4" s="234"/>
      <c r="G4" s="235"/>
      <c r="H4" s="236"/>
      <c r="I4" s="236"/>
      <c r="J4" s="238"/>
      <c r="K4" s="238"/>
      <c r="L4" s="235"/>
      <c r="M4" s="235"/>
      <c r="N4" s="235"/>
      <c r="O4" s="235"/>
      <c r="P4" s="241"/>
      <c r="Q4" s="235"/>
      <c r="R4" s="231"/>
      <c r="S4" s="228"/>
      <c r="T4" s="228"/>
      <c r="U4" s="101"/>
    </row>
    <row r="5" spans="1:21" ht="53.25" customHeight="1" x14ac:dyDescent="0.2">
      <c r="A5" s="100" t="s">
        <v>229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1"/>
    </row>
    <row r="6" spans="1:21" ht="38.25" customHeight="1" x14ac:dyDescent="0.2">
      <c r="A6" s="102"/>
      <c r="B6" s="103" t="s">
        <v>230</v>
      </c>
      <c r="C6" s="103"/>
      <c r="D6" s="103"/>
      <c r="E6" s="103"/>
      <c r="F6" s="103"/>
      <c r="G6" s="104" t="s">
        <v>231</v>
      </c>
      <c r="H6" s="104" t="s">
        <v>232</v>
      </c>
      <c r="I6" s="104" t="s">
        <v>233</v>
      </c>
      <c r="J6" s="105" t="s">
        <v>234</v>
      </c>
      <c r="K6" s="105" t="s">
        <v>235</v>
      </c>
      <c r="L6" s="104" t="s">
        <v>236</v>
      </c>
      <c r="M6" s="104" t="s">
        <v>237</v>
      </c>
      <c r="N6" s="104" t="s">
        <v>238</v>
      </c>
      <c r="O6" s="104" t="s">
        <v>239</v>
      </c>
      <c r="P6" s="106">
        <v>2019</v>
      </c>
      <c r="Q6" s="106"/>
      <c r="R6" s="107"/>
      <c r="S6" s="106">
        <v>2020</v>
      </c>
      <c r="T6" s="106">
        <v>2021</v>
      </c>
      <c r="U6" s="108"/>
    </row>
    <row r="7" spans="1:21" ht="18" customHeight="1" x14ac:dyDescent="0.2">
      <c r="A7" s="109"/>
      <c r="B7" s="110" t="s">
        <v>240</v>
      </c>
      <c r="C7" s="110"/>
      <c r="D7" s="110"/>
      <c r="E7" s="110"/>
      <c r="F7" s="110"/>
      <c r="G7" s="111">
        <v>100</v>
      </c>
      <c r="H7" s="112">
        <v>1</v>
      </c>
      <c r="I7" s="112">
        <v>0</v>
      </c>
      <c r="J7" s="113">
        <v>0</v>
      </c>
      <c r="K7" s="114">
        <v>0</v>
      </c>
      <c r="L7" s="115">
        <v>2775100</v>
      </c>
      <c r="M7" s="115">
        <v>0</v>
      </c>
      <c r="N7" s="115">
        <v>0</v>
      </c>
      <c r="O7" s="115">
        <v>0</v>
      </c>
      <c r="P7" s="116">
        <f>P8+P13+P21+P26</f>
        <v>5034759.58</v>
      </c>
      <c r="Q7" s="116">
        <f t="shared" ref="Q7:T7" si="0">Q8+Q13+Q21</f>
        <v>4632945</v>
      </c>
      <c r="R7" s="116">
        <f t="shared" si="0"/>
        <v>4632945</v>
      </c>
      <c r="S7" s="116">
        <f t="shared" si="0"/>
        <v>4744866</v>
      </c>
      <c r="T7" s="116">
        <f t="shared" si="0"/>
        <v>4744866</v>
      </c>
      <c r="U7" s="117" t="s">
        <v>241</v>
      </c>
    </row>
    <row r="8" spans="1:21" ht="26.25" customHeight="1" x14ac:dyDescent="0.2">
      <c r="A8" s="118"/>
      <c r="B8" s="119"/>
      <c r="C8" s="110" t="s">
        <v>242</v>
      </c>
      <c r="D8" s="110"/>
      <c r="E8" s="110"/>
      <c r="F8" s="110"/>
      <c r="G8" s="120">
        <v>102</v>
      </c>
      <c r="H8" s="121">
        <v>1</v>
      </c>
      <c r="I8" s="121">
        <v>2</v>
      </c>
      <c r="J8" s="122">
        <v>0</v>
      </c>
      <c r="K8" s="114">
        <v>0</v>
      </c>
      <c r="L8" s="123">
        <v>585600</v>
      </c>
      <c r="M8" s="115">
        <v>0</v>
      </c>
      <c r="N8" s="115">
        <v>0</v>
      </c>
      <c r="O8" s="124">
        <v>0</v>
      </c>
      <c r="P8" s="116">
        <f>P10</f>
        <v>1171000</v>
      </c>
      <c r="Q8" s="116">
        <f>Q10</f>
        <v>1171000</v>
      </c>
      <c r="R8" s="116">
        <f>R10</f>
        <v>1171000</v>
      </c>
      <c r="S8" s="116">
        <f>S10</f>
        <v>1171000</v>
      </c>
      <c r="T8" s="116">
        <f>T10</f>
        <v>1171000</v>
      </c>
      <c r="U8" s="117" t="s">
        <v>241</v>
      </c>
    </row>
    <row r="9" spans="1:21" ht="58.5" customHeight="1" x14ac:dyDescent="0.2">
      <c r="A9" s="118"/>
      <c r="B9" s="125" t="s">
        <v>243</v>
      </c>
      <c r="C9" s="126"/>
      <c r="D9" s="126"/>
      <c r="E9" s="126"/>
      <c r="F9" s="127"/>
      <c r="G9" s="120"/>
      <c r="H9" s="121">
        <v>1</v>
      </c>
      <c r="I9" s="121">
        <v>2</v>
      </c>
      <c r="J9" s="122">
        <v>6200000000</v>
      </c>
      <c r="K9" s="114">
        <v>0</v>
      </c>
      <c r="L9" s="123"/>
      <c r="M9" s="115"/>
      <c r="N9" s="115"/>
      <c r="O9" s="124"/>
      <c r="P9" s="116">
        <f>P10</f>
        <v>1171000</v>
      </c>
      <c r="Q9" s="116">
        <f t="shared" ref="Q9:T11" si="1">Q10</f>
        <v>1171000</v>
      </c>
      <c r="R9" s="116">
        <f t="shared" si="1"/>
        <v>1171000</v>
      </c>
      <c r="S9" s="116">
        <f t="shared" si="1"/>
        <v>1171000</v>
      </c>
      <c r="T9" s="116">
        <f t="shared" si="1"/>
        <v>1171000</v>
      </c>
      <c r="U9" s="117"/>
    </row>
    <row r="10" spans="1:21" ht="35.25" customHeight="1" x14ac:dyDescent="0.2">
      <c r="A10" s="118"/>
      <c r="B10" s="128"/>
      <c r="C10" s="129"/>
      <c r="D10" s="130" t="s">
        <v>244</v>
      </c>
      <c r="E10" s="130"/>
      <c r="F10" s="130"/>
      <c r="G10" s="111">
        <v>102</v>
      </c>
      <c r="H10" s="131">
        <v>1</v>
      </c>
      <c r="I10" s="131">
        <v>2</v>
      </c>
      <c r="J10" s="132">
        <v>6210000000</v>
      </c>
      <c r="K10" s="133">
        <v>0</v>
      </c>
      <c r="L10" s="115">
        <v>585600</v>
      </c>
      <c r="M10" s="115">
        <v>0</v>
      </c>
      <c r="N10" s="115">
        <v>0</v>
      </c>
      <c r="O10" s="115">
        <v>0</v>
      </c>
      <c r="P10" s="134">
        <f>P11</f>
        <v>1171000</v>
      </c>
      <c r="Q10" s="134">
        <f t="shared" si="1"/>
        <v>1171000</v>
      </c>
      <c r="R10" s="134">
        <f t="shared" si="1"/>
        <v>1171000</v>
      </c>
      <c r="S10" s="134">
        <f t="shared" si="1"/>
        <v>1171000</v>
      </c>
      <c r="T10" s="134">
        <f t="shared" si="1"/>
        <v>1171000</v>
      </c>
      <c r="U10" s="117" t="s">
        <v>241</v>
      </c>
    </row>
    <row r="11" spans="1:21" ht="14.25" customHeight="1" x14ac:dyDescent="0.2">
      <c r="A11" s="118"/>
      <c r="B11" s="128"/>
      <c r="C11" s="135"/>
      <c r="D11" s="136"/>
      <c r="E11" s="130" t="s">
        <v>245</v>
      </c>
      <c r="F11" s="130"/>
      <c r="G11" s="111">
        <v>102</v>
      </c>
      <c r="H11" s="131">
        <v>1</v>
      </c>
      <c r="I11" s="131">
        <v>2</v>
      </c>
      <c r="J11" s="132">
        <v>6210010010</v>
      </c>
      <c r="K11" s="133">
        <v>0</v>
      </c>
      <c r="L11" s="115">
        <v>585600</v>
      </c>
      <c r="M11" s="115">
        <v>0</v>
      </c>
      <c r="N11" s="115">
        <v>0</v>
      </c>
      <c r="O11" s="115">
        <v>0</v>
      </c>
      <c r="P11" s="134">
        <f>P12</f>
        <v>1171000</v>
      </c>
      <c r="Q11" s="134">
        <f t="shared" si="1"/>
        <v>1171000</v>
      </c>
      <c r="R11" s="134">
        <f t="shared" si="1"/>
        <v>1171000</v>
      </c>
      <c r="S11" s="134">
        <f t="shared" si="1"/>
        <v>1171000</v>
      </c>
      <c r="T11" s="134">
        <f t="shared" si="1"/>
        <v>1171000</v>
      </c>
      <c r="U11" s="117" t="s">
        <v>241</v>
      </c>
    </row>
    <row r="12" spans="1:21" ht="28.5" customHeight="1" x14ac:dyDescent="0.2">
      <c r="A12" s="118"/>
      <c r="B12" s="128"/>
      <c r="C12" s="135"/>
      <c r="D12" s="136"/>
      <c r="E12" s="136"/>
      <c r="F12" s="137" t="s">
        <v>246</v>
      </c>
      <c r="G12" s="111">
        <v>102</v>
      </c>
      <c r="H12" s="131">
        <v>1</v>
      </c>
      <c r="I12" s="131">
        <v>2</v>
      </c>
      <c r="J12" s="132">
        <v>6210010010</v>
      </c>
      <c r="K12" s="133" t="s">
        <v>247</v>
      </c>
      <c r="L12" s="115">
        <v>585600</v>
      </c>
      <c r="M12" s="115">
        <v>0</v>
      </c>
      <c r="N12" s="115">
        <v>0</v>
      </c>
      <c r="O12" s="115">
        <v>0</v>
      </c>
      <c r="P12" s="134">
        <v>1171000</v>
      </c>
      <c r="Q12" s="134">
        <v>1171000</v>
      </c>
      <c r="R12" s="134">
        <v>1171000</v>
      </c>
      <c r="S12" s="134">
        <v>1171000</v>
      </c>
      <c r="T12" s="134">
        <v>1171000</v>
      </c>
      <c r="U12" s="117" t="s">
        <v>241</v>
      </c>
    </row>
    <row r="13" spans="1:21" ht="43.5" customHeight="1" x14ac:dyDescent="0.2">
      <c r="A13" s="118"/>
      <c r="B13" s="119"/>
      <c r="C13" s="110" t="s">
        <v>248</v>
      </c>
      <c r="D13" s="110"/>
      <c r="E13" s="110"/>
      <c r="F13" s="110"/>
      <c r="G13" s="120">
        <v>104</v>
      </c>
      <c r="H13" s="121">
        <v>1</v>
      </c>
      <c r="I13" s="121">
        <v>4</v>
      </c>
      <c r="J13" s="122">
        <v>0</v>
      </c>
      <c r="K13" s="114">
        <v>0</v>
      </c>
      <c r="L13" s="123">
        <v>2189500</v>
      </c>
      <c r="M13" s="115">
        <v>0</v>
      </c>
      <c r="N13" s="115">
        <v>0</v>
      </c>
      <c r="O13" s="124">
        <v>0</v>
      </c>
      <c r="P13" s="116">
        <f>P15</f>
        <v>3814419.58</v>
      </c>
      <c r="Q13" s="116">
        <f>Q15</f>
        <v>3461945</v>
      </c>
      <c r="R13" s="116">
        <f>R15</f>
        <v>3461945</v>
      </c>
      <c r="S13" s="116">
        <f>S15</f>
        <v>3526945</v>
      </c>
      <c r="T13" s="116">
        <f>T15</f>
        <v>3526945</v>
      </c>
      <c r="U13" s="117" t="s">
        <v>241</v>
      </c>
    </row>
    <row r="14" spans="1:21" ht="51.75" customHeight="1" x14ac:dyDescent="0.2">
      <c r="A14" s="118"/>
      <c r="B14" s="125" t="s">
        <v>243</v>
      </c>
      <c r="C14" s="126"/>
      <c r="D14" s="126"/>
      <c r="E14" s="126"/>
      <c r="F14" s="127"/>
      <c r="G14" s="120"/>
      <c r="H14" s="121">
        <v>1</v>
      </c>
      <c r="I14" s="121">
        <v>4</v>
      </c>
      <c r="J14" s="122">
        <v>6200000000</v>
      </c>
      <c r="K14" s="114">
        <v>0</v>
      </c>
      <c r="L14" s="123"/>
      <c r="M14" s="115"/>
      <c r="N14" s="115"/>
      <c r="O14" s="124"/>
      <c r="P14" s="116">
        <f>P16</f>
        <v>3814419.58</v>
      </c>
      <c r="Q14" s="116"/>
      <c r="R14" s="116"/>
      <c r="S14" s="116">
        <f>S15</f>
        <v>3526945</v>
      </c>
      <c r="T14" s="116">
        <f>T15</f>
        <v>3526945</v>
      </c>
      <c r="U14" s="117"/>
    </row>
    <row r="15" spans="1:21" ht="35.25" customHeight="1" x14ac:dyDescent="0.2">
      <c r="A15" s="118"/>
      <c r="B15" s="128"/>
      <c r="C15" s="129"/>
      <c r="D15" s="130" t="s">
        <v>244</v>
      </c>
      <c r="E15" s="130"/>
      <c r="F15" s="130"/>
      <c r="G15" s="120">
        <v>104</v>
      </c>
      <c r="H15" s="138">
        <v>1</v>
      </c>
      <c r="I15" s="138">
        <v>4</v>
      </c>
      <c r="J15" s="132">
        <v>6210000000</v>
      </c>
      <c r="K15" s="133">
        <v>0</v>
      </c>
      <c r="L15" s="123">
        <v>2189500</v>
      </c>
      <c r="M15" s="115">
        <v>0</v>
      </c>
      <c r="N15" s="115">
        <v>0</v>
      </c>
      <c r="O15" s="124">
        <v>0</v>
      </c>
      <c r="P15" s="134">
        <f>P16</f>
        <v>3814419.58</v>
      </c>
      <c r="Q15" s="134">
        <f t="shared" ref="Q15:T15" si="2">Q16</f>
        <v>3461945</v>
      </c>
      <c r="R15" s="134">
        <f t="shared" si="2"/>
        <v>3461945</v>
      </c>
      <c r="S15" s="134">
        <f t="shared" si="2"/>
        <v>3526945</v>
      </c>
      <c r="T15" s="134">
        <f t="shared" si="2"/>
        <v>3526945</v>
      </c>
      <c r="U15" s="117" t="s">
        <v>241</v>
      </c>
    </row>
    <row r="16" spans="1:21" ht="14.25" customHeight="1" x14ac:dyDescent="0.2">
      <c r="A16" s="118"/>
      <c r="B16" s="128"/>
      <c r="C16" s="135"/>
      <c r="D16" s="139"/>
      <c r="E16" s="130" t="s">
        <v>249</v>
      </c>
      <c r="F16" s="130"/>
      <c r="G16" s="120">
        <v>104</v>
      </c>
      <c r="H16" s="138">
        <v>1</v>
      </c>
      <c r="I16" s="138">
        <v>4</v>
      </c>
      <c r="J16" s="140">
        <v>6210010020</v>
      </c>
      <c r="K16" s="133">
        <v>0</v>
      </c>
      <c r="L16" s="123">
        <v>2189500</v>
      </c>
      <c r="M16" s="115">
        <v>0</v>
      </c>
      <c r="N16" s="115">
        <v>0</v>
      </c>
      <c r="O16" s="124">
        <v>0</v>
      </c>
      <c r="P16" s="134">
        <f>P17+P18+P19+P20</f>
        <v>3814419.58</v>
      </c>
      <c r="Q16" s="134">
        <f t="shared" ref="Q16:T16" si="3">Q17+Q18+Q19+Q20</f>
        <v>3461945</v>
      </c>
      <c r="R16" s="134">
        <f t="shared" si="3"/>
        <v>3461945</v>
      </c>
      <c r="S16" s="134">
        <f t="shared" si="3"/>
        <v>3526945</v>
      </c>
      <c r="T16" s="134">
        <f t="shared" si="3"/>
        <v>3526945</v>
      </c>
      <c r="U16" s="117" t="s">
        <v>241</v>
      </c>
    </row>
    <row r="17" spans="1:21" ht="21.75" customHeight="1" x14ac:dyDescent="0.2">
      <c r="A17" s="118"/>
      <c r="B17" s="128"/>
      <c r="C17" s="135"/>
      <c r="D17" s="136"/>
      <c r="E17" s="139"/>
      <c r="F17" s="137" t="s">
        <v>246</v>
      </c>
      <c r="G17" s="120">
        <v>104</v>
      </c>
      <c r="H17" s="138">
        <v>1</v>
      </c>
      <c r="I17" s="138">
        <v>4</v>
      </c>
      <c r="J17" s="132">
        <v>6210010020</v>
      </c>
      <c r="K17" s="133" t="s">
        <v>247</v>
      </c>
      <c r="L17" s="123">
        <v>1396500</v>
      </c>
      <c r="M17" s="115">
        <v>0</v>
      </c>
      <c r="N17" s="115">
        <v>0</v>
      </c>
      <c r="O17" s="124">
        <v>0</v>
      </c>
      <c r="P17" s="134">
        <v>2862400</v>
      </c>
      <c r="Q17" s="134">
        <v>2862400</v>
      </c>
      <c r="R17" s="134">
        <v>2862400</v>
      </c>
      <c r="S17" s="134">
        <v>2862400</v>
      </c>
      <c r="T17" s="134">
        <v>2862400</v>
      </c>
      <c r="U17" s="117" t="s">
        <v>241</v>
      </c>
    </row>
    <row r="18" spans="1:21" ht="21.75" customHeight="1" x14ac:dyDescent="0.2">
      <c r="A18" s="118"/>
      <c r="B18" s="128"/>
      <c r="C18" s="135"/>
      <c r="D18" s="136"/>
      <c r="E18" s="139"/>
      <c r="F18" s="137" t="s">
        <v>250</v>
      </c>
      <c r="G18" s="120">
        <v>104</v>
      </c>
      <c r="H18" s="138">
        <v>1</v>
      </c>
      <c r="I18" s="138">
        <v>4</v>
      </c>
      <c r="J18" s="132">
        <v>6210010020</v>
      </c>
      <c r="K18" s="133" t="s">
        <v>251</v>
      </c>
      <c r="L18" s="123">
        <v>721000</v>
      </c>
      <c r="M18" s="115">
        <v>0</v>
      </c>
      <c r="N18" s="115">
        <v>0</v>
      </c>
      <c r="O18" s="124">
        <v>0</v>
      </c>
      <c r="P18" s="75">
        <v>785449.58</v>
      </c>
      <c r="Q18" s="134">
        <v>497975</v>
      </c>
      <c r="R18" s="134">
        <v>497975</v>
      </c>
      <c r="S18" s="134">
        <v>497975</v>
      </c>
      <c r="T18" s="134">
        <v>497975</v>
      </c>
      <c r="U18" s="117" t="s">
        <v>241</v>
      </c>
    </row>
    <row r="19" spans="1:21" ht="14.25" customHeight="1" x14ac:dyDescent="0.2">
      <c r="A19" s="118"/>
      <c r="B19" s="128"/>
      <c r="C19" s="135"/>
      <c r="D19" s="136"/>
      <c r="E19" s="139"/>
      <c r="F19" s="137" t="s">
        <v>42</v>
      </c>
      <c r="G19" s="120">
        <v>104</v>
      </c>
      <c r="H19" s="138">
        <v>1</v>
      </c>
      <c r="I19" s="138">
        <v>4</v>
      </c>
      <c r="J19" s="132">
        <v>6210010020</v>
      </c>
      <c r="K19" s="133" t="s">
        <v>252</v>
      </c>
      <c r="L19" s="123">
        <v>37000</v>
      </c>
      <c r="M19" s="115">
        <v>0</v>
      </c>
      <c r="N19" s="115">
        <v>0</v>
      </c>
      <c r="O19" s="124">
        <v>0</v>
      </c>
      <c r="P19" s="134">
        <v>66570</v>
      </c>
      <c r="Q19" s="134">
        <v>66570</v>
      </c>
      <c r="R19" s="134">
        <v>66570</v>
      </c>
      <c r="S19" s="134">
        <v>66570</v>
      </c>
      <c r="T19" s="134">
        <v>66570</v>
      </c>
      <c r="U19" s="117" t="s">
        <v>241</v>
      </c>
    </row>
    <row r="20" spans="1:21" ht="18.75" customHeight="1" x14ac:dyDescent="0.2">
      <c r="A20" s="118"/>
      <c r="B20" s="128"/>
      <c r="C20" s="135"/>
      <c r="D20" s="136"/>
      <c r="E20" s="139"/>
      <c r="F20" s="137" t="s">
        <v>253</v>
      </c>
      <c r="G20" s="120">
        <v>104</v>
      </c>
      <c r="H20" s="138">
        <v>1</v>
      </c>
      <c r="I20" s="138">
        <v>4</v>
      </c>
      <c r="J20" s="132">
        <v>6210010020</v>
      </c>
      <c r="K20" s="133" t="s">
        <v>254</v>
      </c>
      <c r="L20" s="123">
        <v>35000</v>
      </c>
      <c r="M20" s="115">
        <v>0</v>
      </c>
      <c r="N20" s="115">
        <v>0</v>
      </c>
      <c r="O20" s="124">
        <v>0</v>
      </c>
      <c r="P20" s="134">
        <v>100000</v>
      </c>
      <c r="Q20" s="134">
        <v>35000</v>
      </c>
      <c r="R20" s="134">
        <v>35000</v>
      </c>
      <c r="S20" s="134">
        <v>100000</v>
      </c>
      <c r="T20" s="134">
        <v>100000</v>
      </c>
      <c r="U20" s="117" t="s">
        <v>241</v>
      </c>
    </row>
    <row r="21" spans="1:21" ht="39.75" customHeight="1" x14ac:dyDescent="0.2">
      <c r="A21" s="118"/>
      <c r="B21" s="128"/>
      <c r="C21" s="141" t="s">
        <v>175</v>
      </c>
      <c r="D21" s="142"/>
      <c r="E21" s="142"/>
      <c r="F21" s="143"/>
      <c r="G21" s="120"/>
      <c r="H21" s="138">
        <v>1</v>
      </c>
      <c r="I21" s="138">
        <v>6</v>
      </c>
      <c r="J21" s="122">
        <v>0</v>
      </c>
      <c r="K21" s="114">
        <v>0</v>
      </c>
      <c r="L21" s="123"/>
      <c r="M21" s="115"/>
      <c r="N21" s="115"/>
      <c r="O21" s="124"/>
      <c r="P21" s="134">
        <f>P22</f>
        <v>46921</v>
      </c>
      <c r="Q21" s="134">
        <f t="shared" ref="Q21:T24" si="4">Q22</f>
        <v>0</v>
      </c>
      <c r="R21" s="134">
        <f t="shared" si="4"/>
        <v>0</v>
      </c>
      <c r="S21" s="134">
        <f t="shared" si="4"/>
        <v>46921</v>
      </c>
      <c r="T21" s="134">
        <f t="shared" si="4"/>
        <v>46921</v>
      </c>
      <c r="U21" s="117"/>
    </row>
    <row r="22" spans="1:21" ht="55.5" customHeight="1" x14ac:dyDescent="0.2">
      <c r="A22" s="118"/>
      <c r="B22" s="144" t="s">
        <v>243</v>
      </c>
      <c r="C22" s="145"/>
      <c r="D22" s="145"/>
      <c r="E22" s="145"/>
      <c r="F22" s="146"/>
      <c r="G22" s="120"/>
      <c r="H22" s="121">
        <v>1</v>
      </c>
      <c r="I22" s="121">
        <v>6</v>
      </c>
      <c r="J22" s="122">
        <v>6200000000</v>
      </c>
      <c r="K22" s="114">
        <v>0</v>
      </c>
      <c r="L22" s="123"/>
      <c r="M22" s="115"/>
      <c r="N22" s="115"/>
      <c r="O22" s="124"/>
      <c r="P22" s="134">
        <f>P23</f>
        <v>46921</v>
      </c>
      <c r="Q22" s="134">
        <f t="shared" si="4"/>
        <v>0</v>
      </c>
      <c r="R22" s="134">
        <f t="shared" si="4"/>
        <v>0</v>
      </c>
      <c r="S22" s="134">
        <f t="shared" si="4"/>
        <v>46921</v>
      </c>
      <c r="T22" s="134">
        <f t="shared" si="4"/>
        <v>46921</v>
      </c>
      <c r="U22" s="117"/>
    </row>
    <row r="23" spans="1:21" ht="37.5" customHeight="1" x14ac:dyDescent="0.2">
      <c r="A23" s="118"/>
      <c r="B23" s="128"/>
      <c r="C23" s="129"/>
      <c r="D23" s="147" t="s">
        <v>244</v>
      </c>
      <c r="E23" s="147"/>
      <c r="F23" s="147"/>
      <c r="G23" s="120">
        <v>104</v>
      </c>
      <c r="H23" s="138">
        <v>1</v>
      </c>
      <c r="I23" s="138">
        <v>6</v>
      </c>
      <c r="J23" s="148">
        <v>6210000000</v>
      </c>
      <c r="K23" s="133">
        <v>0</v>
      </c>
      <c r="L23" s="123"/>
      <c r="M23" s="115"/>
      <c r="N23" s="115"/>
      <c r="O23" s="124"/>
      <c r="P23" s="134">
        <f>P24</f>
        <v>46921</v>
      </c>
      <c r="Q23" s="134">
        <f t="shared" si="4"/>
        <v>0</v>
      </c>
      <c r="R23" s="134">
        <f t="shared" si="4"/>
        <v>0</v>
      </c>
      <c r="S23" s="134">
        <f t="shared" si="4"/>
        <v>46921</v>
      </c>
      <c r="T23" s="134">
        <f t="shared" si="4"/>
        <v>46921</v>
      </c>
      <c r="U23" s="117"/>
    </row>
    <row r="24" spans="1:21" ht="30" customHeight="1" x14ac:dyDescent="0.2">
      <c r="A24" s="118"/>
      <c r="B24" s="128"/>
      <c r="C24" s="149"/>
      <c r="D24" s="150"/>
      <c r="E24" s="151"/>
      <c r="F24" s="152" t="s">
        <v>255</v>
      </c>
      <c r="G24" s="153"/>
      <c r="H24" s="138">
        <v>1</v>
      </c>
      <c r="I24" s="138">
        <v>6</v>
      </c>
      <c r="J24" s="148">
        <v>6210010080</v>
      </c>
      <c r="K24" s="133">
        <v>0</v>
      </c>
      <c r="L24" s="123"/>
      <c r="M24" s="115"/>
      <c r="N24" s="115"/>
      <c r="O24" s="124"/>
      <c r="P24" s="134">
        <f>P25</f>
        <v>46921</v>
      </c>
      <c r="Q24" s="134">
        <f t="shared" si="4"/>
        <v>0</v>
      </c>
      <c r="R24" s="134">
        <f t="shared" si="4"/>
        <v>0</v>
      </c>
      <c r="S24" s="134">
        <f t="shared" si="4"/>
        <v>46921</v>
      </c>
      <c r="T24" s="134">
        <f t="shared" si="4"/>
        <v>46921</v>
      </c>
      <c r="U24" s="117"/>
    </row>
    <row r="25" spans="1:21" ht="14.25" customHeight="1" x14ac:dyDescent="0.2">
      <c r="A25" s="118"/>
      <c r="B25" s="128"/>
      <c r="C25" s="149"/>
      <c r="D25" s="150"/>
      <c r="E25" s="151"/>
      <c r="F25" s="152" t="s">
        <v>42</v>
      </c>
      <c r="G25" s="153"/>
      <c r="H25" s="138">
        <v>1</v>
      </c>
      <c r="I25" s="138">
        <v>6</v>
      </c>
      <c r="J25" s="148">
        <v>6210010080</v>
      </c>
      <c r="K25" s="133">
        <v>540</v>
      </c>
      <c r="L25" s="123"/>
      <c r="M25" s="115"/>
      <c r="N25" s="115"/>
      <c r="O25" s="124"/>
      <c r="P25" s="134">
        <v>46921</v>
      </c>
      <c r="Q25" s="134"/>
      <c r="R25" s="134"/>
      <c r="S25" s="134">
        <v>46921</v>
      </c>
      <c r="T25" s="134">
        <v>46921</v>
      </c>
      <c r="U25" s="117"/>
    </row>
    <row r="26" spans="1:21" ht="14.25" customHeight="1" x14ac:dyDescent="0.2">
      <c r="A26" s="118"/>
      <c r="B26" s="154" t="s">
        <v>49</v>
      </c>
      <c r="C26" s="155"/>
      <c r="D26" s="155"/>
      <c r="E26" s="155"/>
      <c r="F26" s="156"/>
      <c r="G26" s="157"/>
      <c r="H26" s="121">
        <v>1</v>
      </c>
      <c r="I26" s="121">
        <v>13</v>
      </c>
      <c r="J26" s="122">
        <v>0</v>
      </c>
      <c r="K26" s="114">
        <v>0</v>
      </c>
      <c r="L26" s="158"/>
      <c r="M26" s="159"/>
      <c r="N26" s="159"/>
      <c r="O26" s="160"/>
      <c r="P26" s="116">
        <v>2419</v>
      </c>
      <c r="Q26" s="116"/>
      <c r="R26" s="116"/>
      <c r="S26" s="116">
        <v>0</v>
      </c>
      <c r="T26" s="116">
        <v>0</v>
      </c>
      <c r="U26" s="117"/>
    </row>
    <row r="27" spans="1:21" ht="15" customHeight="1" x14ac:dyDescent="0.2">
      <c r="A27" s="118"/>
      <c r="B27" s="161"/>
      <c r="C27" s="162"/>
      <c r="D27" s="163"/>
      <c r="E27" s="163"/>
      <c r="F27" s="164" t="s">
        <v>256</v>
      </c>
      <c r="G27" s="153"/>
      <c r="H27" s="138">
        <v>1</v>
      </c>
      <c r="I27" s="138">
        <v>13</v>
      </c>
      <c r="J27" s="165">
        <v>7700000000</v>
      </c>
      <c r="K27" s="133">
        <v>0</v>
      </c>
      <c r="L27" s="123"/>
      <c r="M27" s="115"/>
      <c r="N27" s="115"/>
      <c r="O27" s="124"/>
      <c r="P27" s="134">
        <v>2419</v>
      </c>
      <c r="Q27" s="134"/>
      <c r="R27" s="134"/>
      <c r="S27" s="134">
        <v>0</v>
      </c>
      <c r="T27" s="134">
        <v>0</v>
      </c>
      <c r="U27" s="117"/>
    </row>
    <row r="28" spans="1:21" ht="14.45" customHeight="1" x14ac:dyDescent="0.2">
      <c r="A28" s="118"/>
      <c r="B28" s="161"/>
      <c r="C28" s="162"/>
      <c r="D28" s="163"/>
      <c r="E28" s="163"/>
      <c r="F28" s="166" t="s">
        <v>257</v>
      </c>
      <c r="G28" s="153"/>
      <c r="H28" s="138">
        <v>1</v>
      </c>
      <c r="I28" s="138">
        <v>13</v>
      </c>
      <c r="J28" s="165">
        <v>7700095100</v>
      </c>
      <c r="K28" s="133">
        <v>0</v>
      </c>
      <c r="L28" s="123"/>
      <c r="M28" s="115"/>
      <c r="N28" s="115"/>
      <c r="O28" s="124"/>
      <c r="P28" s="134">
        <v>2419</v>
      </c>
      <c r="Q28" s="134"/>
      <c r="R28" s="134"/>
      <c r="S28" s="134">
        <v>0</v>
      </c>
      <c r="T28" s="134">
        <v>0</v>
      </c>
      <c r="U28" s="117"/>
    </row>
    <row r="29" spans="1:21" ht="14.25" customHeight="1" x14ac:dyDescent="0.2">
      <c r="A29" s="118"/>
      <c r="B29" s="119"/>
      <c r="C29" s="167"/>
      <c r="D29" s="168"/>
      <c r="E29" s="168"/>
      <c r="F29" s="164" t="s">
        <v>253</v>
      </c>
      <c r="G29" s="153"/>
      <c r="H29" s="138">
        <v>1</v>
      </c>
      <c r="I29" s="138">
        <v>13</v>
      </c>
      <c r="J29" s="165">
        <v>7700095100</v>
      </c>
      <c r="K29" s="133">
        <v>850</v>
      </c>
      <c r="L29" s="123"/>
      <c r="M29" s="115"/>
      <c r="N29" s="115"/>
      <c r="O29" s="124"/>
      <c r="P29" s="134">
        <v>2419</v>
      </c>
      <c r="Q29" s="134"/>
      <c r="R29" s="134"/>
      <c r="S29" s="134">
        <v>0</v>
      </c>
      <c r="T29" s="134">
        <v>0</v>
      </c>
      <c r="U29" s="117"/>
    </row>
    <row r="30" spans="1:21" ht="14.25" customHeight="1" x14ac:dyDescent="0.2">
      <c r="A30" s="118"/>
      <c r="B30" s="169" t="s">
        <v>258</v>
      </c>
      <c r="C30" s="170"/>
      <c r="D30" s="170"/>
      <c r="E30" s="170"/>
      <c r="F30" s="171"/>
      <c r="G30" s="120">
        <v>200</v>
      </c>
      <c r="H30" s="121">
        <v>2</v>
      </c>
      <c r="I30" s="121">
        <v>0</v>
      </c>
      <c r="J30" s="122">
        <v>0</v>
      </c>
      <c r="K30" s="114">
        <v>0</v>
      </c>
      <c r="L30" s="123">
        <v>167500</v>
      </c>
      <c r="M30" s="115">
        <v>0</v>
      </c>
      <c r="N30" s="115">
        <v>0</v>
      </c>
      <c r="O30" s="124">
        <v>0</v>
      </c>
      <c r="P30" s="116">
        <f>P31</f>
        <v>224900</v>
      </c>
      <c r="Q30" s="116">
        <f t="shared" ref="Q30:T33" si="5">Q31</f>
        <v>169040</v>
      </c>
      <c r="R30" s="116">
        <f t="shared" si="5"/>
        <v>169040</v>
      </c>
      <c r="S30" s="116">
        <f t="shared" si="5"/>
        <v>224900</v>
      </c>
      <c r="T30" s="116">
        <f t="shared" si="5"/>
        <v>224900</v>
      </c>
      <c r="U30" s="117" t="s">
        <v>241</v>
      </c>
    </row>
    <row r="31" spans="1:21" ht="23.25" customHeight="1" x14ac:dyDescent="0.2">
      <c r="A31" s="118"/>
      <c r="B31" s="119"/>
      <c r="C31" s="172" t="s">
        <v>53</v>
      </c>
      <c r="D31" s="172"/>
      <c r="E31" s="172"/>
      <c r="F31" s="172"/>
      <c r="G31" s="173">
        <v>203</v>
      </c>
      <c r="H31" s="174">
        <v>2</v>
      </c>
      <c r="I31" s="174">
        <v>3</v>
      </c>
      <c r="J31" s="175">
        <v>0</v>
      </c>
      <c r="K31" s="176">
        <v>0</v>
      </c>
      <c r="L31" s="177">
        <v>167500</v>
      </c>
      <c r="M31" s="178">
        <v>0</v>
      </c>
      <c r="N31" s="178">
        <v>0</v>
      </c>
      <c r="O31" s="179">
        <v>0</v>
      </c>
      <c r="P31" s="180">
        <f>P33</f>
        <v>224900</v>
      </c>
      <c r="Q31" s="180">
        <f>Q33</f>
        <v>169040</v>
      </c>
      <c r="R31" s="180">
        <f>R33</f>
        <v>169040</v>
      </c>
      <c r="S31" s="180">
        <f>S33</f>
        <v>224900</v>
      </c>
      <c r="T31" s="180">
        <f>T33</f>
        <v>224900</v>
      </c>
      <c r="U31" s="117" t="s">
        <v>241</v>
      </c>
    </row>
    <row r="32" spans="1:21" ht="50.25" customHeight="1" x14ac:dyDescent="0.2">
      <c r="A32" s="118"/>
      <c r="B32" s="119"/>
      <c r="C32" s="181"/>
      <c r="D32" s="182"/>
      <c r="E32" s="182"/>
      <c r="F32" s="183" t="s">
        <v>243</v>
      </c>
      <c r="G32" s="184"/>
      <c r="H32" s="174">
        <v>2</v>
      </c>
      <c r="I32" s="174">
        <v>3</v>
      </c>
      <c r="J32" s="122">
        <v>6200000000</v>
      </c>
      <c r="K32" s="176">
        <v>0</v>
      </c>
      <c r="L32" s="177"/>
      <c r="M32" s="178"/>
      <c r="N32" s="178"/>
      <c r="O32" s="179"/>
      <c r="P32" s="180">
        <f>P33</f>
        <v>224900</v>
      </c>
      <c r="Q32" s="180">
        <f t="shared" ref="Q32:T32" si="6">Q33</f>
        <v>169040</v>
      </c>
      <c r="R32" s="180">
        <f t="shared" si="6"/>
        <v>169040</v>
      </c>
      <c r="S32" s="180">
        <f t="shared" si="6"/>
        <v>224900</v>
      </c>
      <c r="T32" s="180">
        <f t="shared" si="6"/>
        <v>224900</v>
      </c>
      <c r="U32" s="117"/>
    </row>
    <row r="33" spans="1:21" ht="25.5" customHeight="1" x14ac:dyDescent="0.2">
      <c r="A33" s="118"/>
      <c r="B33" s="128"/>
      <c r="C33" s="181"/>
      <c r="D33" s="185" t="s">
        <v>259</v>
      </c>
      <c r="E33" s="185"/>
      <c r="F33" s="185"/>
      <c r="G33" s="186">
        <v>203</v>
      </c>
      <c r="H33" s="187">
        <v>2</v>
      </c>
      <c r="I33" s="187">
        <v>3</v>
      </c>
      <c r="J33" s="132">
        <v>6220000000</v>
      </c>
      <c r="K33" s="188">
        <v>0</v>
      </c>
      <c r="L33" s="178">
        <v>167500</v>
      </c>
      <c r="M33" s="178">
        <v>0</v>
      </c>
      <c r="N33" s="178">
        <v>0</v>
      </c>
      <c r="O33" s="178">
        <v>0</v>
      </c>
      <c r="P33" s="189">
        <f>P34</f>
        <v>224900</v>
      </c>
      <c r="Q33" s="189">
        <f t="shared" si="5"/>
        <v>169040</v>
      </c>
      <c r="R33" s="189">
        <f t="shared" si="5"/>
        <v>169040</v>
      </c>
      <c r="S33" s="189">
        <f t="shared" si="5"/>
        <v>224900</v>
      </c>
      <c r="T33" s="189">
        <f t="shared" si="5"/>
        <v>224900</v>
      </c>
      <c r="U33" s="117" t="s">
        <v>241</v>
      </c>
    </row>
    <row r="34" spans="1:21" ht="30.75" customHeight="1" x14ac:dyDescent="0.2">
      <c r="A34" s="118"/>
      <c r="B34" s="128"/>
      <c r="C34" s="182"/>
      <c r="D34" s="190"/>
      <c r="E34" s="185" t="s">
        <v>260</v>
      </c>
      <c r="F34" s="185"/>
      <c r="G34" s="186">
        <v>203</v>
      </c>
      <c r="H34" s="187">
        <v>2</v>
      </c>
      <c r="I34" s="187">
        <v>3</v>
      </c>
      <c r="J34" s="132">
        <v>6220051180</v>
      </c>
      <c r="K34" s="188">
        <v>0</v>
      </c>
      <c r="L34" s="178">
        <v>167500</v>
      </c>
      <c r="M34" s="178">
        <v>0</v>
      </c>
      <c r="N34" s="178">
        <v>0</v>
      </c>
      <c r="O34" s="178">
        <v>0</v>
      </c>
      <c r="P34" s="189">
        <f>P35+P36</f>
        <v>224900</v>
      </c>
      <c r="Q34" s="189">
        <f t="shared" ref="Q34:T34" si="7">Q35+Q36</f>
        <v>169040</v>
      </c>
      <c r="R34" s="189">
        <f t="shared" si="7"/>
        <v>169040</v>
      </c>
      <c r="S34" s="189">
        <f t="shared" si="7"/>
        <v>224900</v>
      </c>
      <c r="T34" s="189">
        <f t="shared" si="7"/>
        <v>224900</v>
      </c>
      <c r="U34" s="117" t="s">
        <v>241</v>
      </c>
    </row>
    <row r="35" spans="1:21" ht="28.5" customHeight="1" x14ac:dyDescent="0.2">
      <c r="A35" s="118"/>
      <c r="B35" s="128"/>
      <c r="C35" s="182"/>
      <c r="D35" s="190"/>
      <c r="E35" s="191"/>
      <c r="F35" s="192" t="s">
        <v>246</v>
      </c>
      <c r="G35" s="173">
        <v>203</v>
      </c>
      <c r="H35" s="193">
        <v>2</v>
      </c>
      <c r="I35" s="193">
        <v>3</v>
      </c>
      <c r="J35" s="132">
        <v>6220051180</v>
      </c>
      <c r="K35" s="188" t="s">
        <v>247</v>
      </c>
      <c r="L35" s="177">
        <v>146900</v>
      </c>
      <c r="M35" s="178">
        <v>0</v>
      </c>
      <c r="N35" s="178">
        <v>0</v>
      </c>
      <c r="O35" s="179">
        <v>0</v>
      </c>
      <c r="P35" s="189">
        <v>217800</v>
      </c>
      <c r="Q35" s="189">
        <v>150000</v>
      </c>
      <c r="R35" s="189">
        <v>150000</v>
      </c>
      <c r="S35" s="189">
        <v>217800</v>
      </c>
      <c r="T35" s="189">
        <v>217800</v>
      </c>
      <c r="U35" s="117" t="s">
        <v>241</v>
      </c>
    </row>
    <row r="36" spans="1:21" ht="21.75" customHeight="1" x14ac:dyDescent="0.2">
      <c r="A36" s="118"/>
      <c r="B36" s="128"/>
      <c r="C36" s="182"/>
      <c r="D36" s="190"/>
      <c r="E36" s="191"/>
      <c r="F36" s="192" t="s">
        <v>250</v>
      </c>
      <c r="G36" s="173">
        <v>203</v>
      </c>
      <c r="H36" s="193">
        <v>2</v>
      </c>
      <c r="I36" s="193">
        <v>3</v>
      </c>
      <c r="J36" s="132">
        <v>6220051180</v>
      </c>
      <c r="K36" s="188" t="s">
        <v>251</v>
      </c>
      <c r="L36" s="177">
        <v>20600</v>
      </c>
      <c r="M36" s="178">
        <v>0</v>
      </c>
      <c r="N36" s="178">
        <v>0</v>
      </c>
      <c r="O36" s="179">
        <v>0</v>
      </c>
      <c r="P36" s="189">
        <v>7100</v>
      </c>
      <c r="Q36" s="189">
        <v>19040</v>
      </c>
      <c r="R36" s="189">
        <v>19040</v>
      </c>
      <c r="S36" s="189">
        <v>7100</v>
      </c>
      <c r="T36" s="189">
        <v>7100</v>
      </c>
      <c r="U36" s="117" t="s">
        <v>241</v>
      </c>
    </row>
    <row r="37" spans="1:21" ht="21.75" customHeight="1" x14ac:dyDescent="0.2">
      <c r="A37" s="118"/>
      <c r="B37" s="194" t="s">
        <v>261</v>
      </c>
      <c r="C37" s="194"/>
      <c r="D37" s="194"/>
      <c r="E37" s="194"/>
      <c r="F37" s="194"/>
      <c r="G37" s="120">
        <v>300</v>
      </c>
      <c r="H37" s="121">
        <v>3</v>
      </c>
      <c r="I37" s="121">
        <v>0</v>
      </c>
      <c r="J37" s="122">
        <v>0</v>
      </c>
      <c r="K37" s="114">
        <v>0</v>
      </c>
      <c r="L37" s="123">
        <v>126000</v>
      </c>
      <c r="M37" s="115">
        <v>0</v>
      </c>
      <c r="N37" s="115">
        <v>0</v>
      </c>
      <c r="O37" s="124">
        <v>0</v>
      </c>
      <c r="P37" s="116">
        <f>P38+P43+P48</f>
        <v>131640.53999999998</v>
      </c>
      <c r="Q37" s="116" t="e">
        <f>Q38+Q43+Q48</f>
        <v>#REF!</v>
      </c>
      <c r="R37" s="116" t="e">
        <f>R38+R43+R48</f>
        <v>#REF!</v>
      </c>
      <c r="S37" s="116">
        <f>S38+S43+S48</f>
        <v>130000</v>
      </c>
      <c r="T37" s="116">
        <f>T38+T43+T48</f>
        <v>130000</v>
      </c>
      <c r="U37" s="117" t="s">
        <v>241</v>
      </c>
    </row>
    <row r="38" spans="1:21" ht="14.25" customHeight="1" x14ac:dyDescent="0.2">
      <c r="A38" s="118"/>
      <c r="B38" s="119"/>
      <c r="C38" s="110" t="s">
        <v>79</v>
      </c>
      <c r="D38" s="110"/>
      <c r="E38" s="110"/>
      <c r="F38" s="110"/>
      <c r="G38" s="111">
        <v>304</v>
      </c>
      <c r="H38" s="112">
        <v>3</v>
      </c>
      <c r="I38" s="112">
        <v>4</v>
      </c>
      <c r="J38" s="113">
        <v>0</v>
      </c>
      <c r="K38" s="114">
        <v>0</v>
      </c>
      <c r="L38" s="115">
        <v>30600</v>
      </c>
      <c r="M38" s="115">
        <v>0</v>
      </c>
      <c r="N38" s="115">
        <v>0</v>
      </c>
      <c r="O38" s="115">
        <v>0</v>
      </c>
      <c r="P38" s="116">
        <f>P40</f>
        <v>0</v>
      </c>
      <c r="Q38" s="116">
        <f>Q40</f>
        <v>14200</v>
      </c>
      <c r="R38" s="116">
        <f>R40</f>
        <v>14200</v>
      </c>
      <c r="S38" s="116">
        <f>S40</f>
        <v>0</v>
      </c>
      <c r="T38" s="116">
        <f>T40</f>
        <v>0</v>
      </c>
      <c r="U38" s="117" t="s">
        <v>241</v>
      </c>
    </row>
    <row r="39" spans="1:21" ht="54.75" customHeight="1" x14ac:dyDescent="0.2">
      <c r="A39" s="118"/>
      <c r="B39" s="119"/>
      <c r="C39" s="135"/>
      <c r="D39" s="135"/>
      <c r="E39" s="135"/>
      <c r="F39" s="183" t="s">
        <v>243</v>
      </c>
      <c r="G39" s="111"/>
      <c r="H39" s="112">
        <v>3</v>
      </c>
      <c r="I39" s="112">
        <v>4</v>
      </c>
      <c r="J39" s="122">
        <v>6200000000</v>
      </c>
      <c r="K39" s="114">
        <v>0</v>
      </c>
      <c r="L39" s="115"/>
      <c r="M39" s="115"/>
      <c r="N39" s="115"/>
      <c r="O39" s="115"/>
      <c r="P39" s="116">
        <f>P40</f>
        <v>0</v>
      </c>
      <c r="Q39" s="116"/>
      <c r="R39" s="116"/>
      <c r="S39" s="116">
        <v>0</v>
      </c>
      <c r="T39" s="116">
        <v>0</v>
      </c>
      <c r="U39" s="117"/>
    </row>
    <row r="40" spans="1:21" ht="22.5" customHeight="1" x14ac:dyDescent="0.2">
      <c r="A40" s="118"/>
      <c r="B40" s="128"/>
      <c r="C40" s="135"/>
      <c r="D40" s="185" t="s">
        <v>259</v>
      </c>
      <c r="E40" s="185"/>
      <c r="F40" s="185"/>
      <c r="G40" s="111">
        <v>304</v>
      </c>
      <c r="H40" s="131">
        <v>3</v>
      </c>
      <c r="I40" s="131">
        <v>4</v>
      </c>
      <c r="J40" s="132">
        <v>6220000000</v>
      </c>
      <c r="K40" s="133">
        <v>0</v>
      </c>
      <c r="L40" s="115">
        <v>30600</v>
      </c>
      <c r="M40" s="115">
        <v>0</v>
      </c>
      <c r="N40" s="115">
        <v>0</v>
      </c>
      <c r="O40" s="115">
        <v>0</v>
      </c>
      <c r="P40" s="134">
        <f>P41</f>
        <v>0</v>
      </c>
      <c r="Q40" s="134">
        <f t="shared" ref="Q40:T41" si="8">Q41</f>
        <v>14200</v>
      </c>
      <c r="R40" s="134">
        <f t="shared" si="8"/>
        <v>14200</v>
      </c>
      <c r="S40" s="134">
        <f t="shared" si="8"/>
        <v>0</v>
      </c>
      <c r="T40" s="134">
        <f t="shared" si="8"/>
        <v>0</v>
      </c>
      <c r="U40" s="117" t="s">
        <v>241</v>
      </c>
    </row>
    <row r="41" spans="1:21" ht="65.25" customHeight="1" x14ac:dyDescent="0.2">
      <c r="A41" s="118"/>
      <c r="B41" s="128"/>
      <c r="C41" s="135"/>
      <c r="D41" s="136"/>
      <c r="E41" s="185" t="s">
        <v>262</v>
      </c>
      <c r="F41" s="185"/>
      <c r="G41" s="186">
        <v>304</v>
      </c>
      <c r="H41" s="187">
        <v>3</v>
      </c>
      <c r="I41" s="187">
        <v>4</v>
      </c>
      <c r="J41" s="132">
        <v>6220059302</v>
      </c>
      <c r="K41" s="188">
        <v>0</v>
      </c>
      <c r="L41" s="178">
        <v>30600</v>
      </c>
      <c r="M41" s="178">
        <v>0</v>
      </c>
      <c r="N41" s="178">
        <v>0</v>
      </c>
      <c r="O41" s="178">
        <v>0</v>
      </c>
      <c r="P41" s="189">
        <f>P42</f>
        <v>0</v>
      </c>
      <c r="Q41" s="189">
        <f t="shared" si="8"/>
        <v>14200</v>
      </c>
      <c r="R41" s="189">
        <f t="shared" si="8"/>
        <v>14200</v>
      </c>
      <c r="S41" s="189">
        <f t="shared" si="8"/>
        <v>0</v>
      </c>
      <c r="T41" s="189">
        <f t="shared" si="8"/>
        <v>0</v>
      </c>
      <c r="U41" s="117" t="s">
        <v>241</v>
      </c>
    </row>
    <row r="42" spans="1:21" ht="22.5" customHeight="1" x14ac:dyDescent="0.2">
      <c r="A42" s="118"/>
      <c r="B42" s="128"/>
      <c r="C42" s="135"/>
      <c r="D42" s="136"/>
      <c r="E42" s="136"/>
      <c r="F42" s="137" t="s">
        <v>250</v>
      </c>
      <c r="G42" s="111">
        <v>304</v>
      </c>
      <c r="H42" s="131">
        <v>3</v>
      </c>
      <c r="I42" s="131">
        <v>4</v>
      </c>
      <c r="J42" s="132">
        <v>6220059302</v>
      </c>
      <c r="K42" s="133" t="s">
        <v>251</v>
      </c>
      <c r="L42" s="115">
        <v>30600</v>
      </c>
      <c r="M42" s="115">
        <v>0</v>
      </c>
      <c r="N42" s="115">
        <v>0</v>
      </c>
      <c r="O42" s="115">
        <v>0</v>
      </c>
      <c r="P42" s="134">
        <v>0</v>
      </c>
      <c r="Q42" s="134">
        <v>14200</v>
      </c>
      <c r="R42" s="134">
        <v>14200</v>
      </c>
      <c r="S42" s="134">
        <v>0</v>
      </c>
      <c r="T42" s="134">
        <v>0</v>
      </c>
      <c r="U42" s="117" t="s">
        <v>241</v>
      </c>
    </row>
    <row r="43" spans="1:21" ht="14.25" customHeight="1" x14ac:dyDescent="0.2">
      <c r="A43" s="118"/>
      <c r="B43" s="119"/>
      <c r="C43" s="110" t="s">
        <v>57</v>
      </c>
      <c r="D43" s="110"/>
      <c r="E43" s="110"/>
      <c r="F43" s="110"/>
      <c r="G43" s="111">
        <v>310</v>
      </c>
      <c r="H43" s="112">
        <v>3</v>
      </c>
      <c r="I43" s="112">
        <v>10</v>
      </c>
      <c r="J43" s="113">
        <v>0</v>
      </c>
      <c r="K43" s="114">
        <v>0</v>
      </c>
      <c r="L43" s="115">
        <v>95400</v>
      </c>
      <c r="M43" s="115">
        <v>0</v>
      </c>
      <c r="N43" s="115">
        <v>0</v>
      </c>
      <c r="O43" s="115">
        <v>0</v>
      </c>
      <c r="P43" s="116">
        <f>P45</f>
        <v>101640.54</v>
      </c>
      <c r="Q43" s="116" t="e">
        <f t="shared" ref="Q43:T43" si="9">Q45</f>
        <v>#REF!</v>
      </c>
      <c r="R43" s="116" t="e">
        <f t="shared" si="9"/>
        <v>#REF!</v>
      </c>
      <c r="S43" s="116">
        <f t="shared" si="9"/>
        <v>100000</v>
      </c>
      <c r="T43" s="116">
        <f t="shared" si="9"/>
        <v>100000</v>
      </c>
      <c r="U43" s="117" t="s">
        <v>241</v>
      </c>
    </row>
    <row r="44" spans="1:21" ht="54.75" customHeight="1" x14ac:dyDescent="0.2">
      <c r="A44" s="118"/>
      <c r="B44" s="119"/>
      <c r="C44" s="135"/>
      <c r="D44" s="135"/>
      <c r="E44" s="135"/>
      <c r="F44" s="183" t="s">
        <v>243</v>
      </c>
      <c r="G44" s="111"/>
      <c r="H44" s="112">
        <v>3</v>
      </c>
      <c r="I44" s="112">
        <v>10</v>
      </c>
      <c r="J44" s="122">
        <v>6200000000</v>
      </c>
      <c r="K44" s="114">
        <v>0</v>
      </c>
      <c r="L44" s="115"/>
      <c r="M44" s="115"/>
      <c r="N44" s="115"/>
      <c r="O44" s="115"/>
      <c r="P44" s="116">
        <f>P45</f>
        <v>101640.54</v>
      </c>
      <c r="Q44" s="116"/>
      <c r="R44" s="116"/>
      <c r="S44" s="116">
        <v>100000</v>
      </c>
      <c r="T44" s="116">
        <v>100000</v>
      </c>
      <c r="U44" s="117"/>
    </row>
    <row r="45" spans="1:21" ht="39" customHeight="1" x14ac:dyDescent="0.2">
      <c r="A45" s="118"/>
      <c r="B45" s="128"/>
      <c r="C45" s="135"/>
      <c r="D45" s="130" t="s">
        <v>263</v>
      </c>
      <c r="E45" s="130"/>
      <c r="F45" s="130"/>
      <c r="G45" s="111">
        <v>310</v>
      </c>
      <c r="H45" s="131">
        <v>3</v>
      </c>
      <c r="I45" s="131">
        <v>10</v>
      </c>
      <c r="J45" s="132">
        <v>6230000000</v>
      </c>
      <c r="K45" s="133">
        <v>0</v>
      </c>
      <c r="L45" s="115">
        <v>95400</v>
      </c>
      <c r="M45" s="115">
        <v>0</v>
      </c>
      <c r="N45" s="115">
        <v>0</v>
      </c>
      <c r="O45" s="115">
        <v>0</v>
      </c>
      <c r="P45" s="134">
        <f>P46</f>
        <v>101640.54</v>
      </c>
      <c r="Q45" s="134" t="e">
        <f t="shared" ref="Q45:T45" si="10">Q46</f>
        <v>#REF!</v>
      </c>
      <c r="R45" s="134" t="e">
        <f t="shared" si="10"/>
        <v>#REF!</v>
      </c>
      <c r="S45" s="134">
        <f t="shared" si="10"/>
        <v>100000</v>
      </c>
      <c r="T45" s="134">
        <f t="shared" si="10"/>
        <v>100000</v>
      </c>
      <c r="U45" s="117" t="s">
        <v>241</v>
      </c>
    </row>
    <row r="46" spans="1:21" ht="34.5" customHeight="1" x14ac:dyDescent="0.2">
      <c r="A46" s="118"/>
      <c r="B46" s="128"/>
      <c r="C46" s="135"/>
      <c r="D46" s="139"/>
      <c r="E46" s="130" t="s">
        <v>264</v>
      </c>
      <c r="F46" s="130"/>
      <c r="G46" s="120">
        <v>310</v>
      </c>
      <c r="H46" s="131">
        <v>3</v>
      </c>
      <c r="I46" s="131">
        <v>10</v>
      </c>
      <c r="J46" s="132">
        <v>6230095020</v>
      </c>
      <c r="K46" s="133">
        <v>0</v>
      </c>
      <c r="L46" s="115">
        <v>95400</v>
      </c>
      <c r="M46" s="115">
        <v>0</v>
      </c>
      <c r="N46" s="115">
        <v>0</v>
      </c>
      <c r="O46" s="115">
        <v>0</v>
      </c>
      <c r="P46" s="134">
        <f>P47</f>
        <v>101640.54</v>
      </c>
      <c r="Q46" s="134" t="e">
        <f>#REF!+Q47</f>
        <v>#REF!</v>
      </c>
      <c r="R46" s="134" t="e">
        <f>#REF!+R47</f>
        <v>#REF!</v>
      </c>
      <c r="S46" s="134">
        <f>S47</f>
        <v>100000</v>
      </c>
      <c r="T46" s="134">
        <f>T47</f>
        <v>100000</v>
      </c>
      <c r="U46" s="117" t="s">
        <v>241</v>
      </c>
    </row>
    <row r="47" spans="1:21" ht="21.75" customHeight="1" x14ac:dyDescent="0.2">
      <c r="A47" s="118"/>
      <c r="B47" s="128"/>
      <c r="C47" s="135"/>
      <c r="D47" s="136"/>
      <c r="E47" s="139"/>
      <c r="F47" s="137" t="s">
        <v>250</v>
      </c>
      <c r="G47" s="120">
        <v>310</v>
      </c>
      <c r="H47" s="138">
        <v>3</v>
      </c>
      <c r="I47" s="138">
        <v>10</v>
      </c>
      <c r="J47" s="132">
        <v>6230095020</v>
      </c>
      <c r="K47" s="133" t="s">
        <v>251</v>
      </c>
      <c r="L47" s="123">
        <v>85000</v>
      </c>
      <c r="M47" s="115">
        <v>0</v>
      </c>
      <c r="N47" s="115">
        <v>0</v>
      </c>
      <c r="O47" s="124">
        <v>0</v>
      </c>
      <c r="P47" s="134">
        <v>101640.54</v>
      </c>
      <c r="Q47" s="134">
        <v>100000</v>
      </c>
      <c r="R47" s="134">
        <v>100000</v>
      </c>
      <c r="S47" s="134">
        <v>100000</v>
      </c>
      <c r="T47" s="134">
        <v>100000</v>
      </c>
      <c r="U47" s="117" t="s">
        <v>241</v>
      </c>
    </row>
    <row r="48" spans="1:21" ht="26.25" customHeight="1" x14ac:dyDescent="0.2">
      <c r="A48" s="118"/>
      <c r="B48" s="128"/>
      <c r="C48" s="195" t="s">
        <v>99</v>
      </c>
      <c r="D48" s="195"/>
      <c r="E48" s="195"/>
      <c r="F48" s="195"/>
      <c r="G48" s="196"/>
      <c r="H48" s="112">
        <v>3</v>
      </c>
      <c r="I48" s="112">
        <v>14</v>
      </c>
      <c r="J48" s="122">
        <v>0</v>
      </c>
      <c r="K48" s="114">
        <v>0</v>
      </c>
      <c r="L48" s="158"/>
      <c r="M48" s="159"/>
      <c r="N48" s="159"/>
      <c r="O48" s="160"/>
      <c r="P48" s="116">
        <f>P50</f>
        <v>30000</v>
      </c>
      <c r="Q48" s="116">
        <f t="shared" ref="Q48:T49" si="11">Q50</f>
        <v>0</v>
      </c>
      <c r="R48" s="116">
        <f t="shared" si="11"/>
        <v>0</v>
      </c>
      <c r="S48" s="116">
        <f t="shared" si="11"/>
        <v>30000</v>
      </c>
      <c r="T48" s="116">
        <f t="shared" si="11"/>
        <v>30000</v>
      </c>
      <c r="U48" s="117"/>
    </row>
    <row r="49" spans="1:21" ht="44.25" customHeight="1" x14ac:dyDescent="0.2">
      <c r="A49" s="118"/>
      <c r="B49" s="128"/>
      <c r="C49" s="197"/>
      <c r="D49" s="197"/>
      <c r="E49" s="197"/>
      <c r="F49" s="198" t="s">
        <v>243</v>
      </c>
      <c r="G49" s="198"/>
      <c r="H49" s="112">
        <v>3</v>
      </c>
      <c r="I49" s="112">
        <v>14</v>
      </c>
      <c r="J49" s="122">
        <v>6200000000</v>
      </c>
      <c r="K49" s="114">
        <v>0</v>
      </c>
      <c r="L49" s="158"/>
      <c r="M49" s="159"/>
      <c r="N49" s="159"/>
      <c r="O49" s="160"/>
      <c r="P49" s="116">
        <f>P51</f>
        <v>30000</v>
      </c>
      <c r="Q49" s="116"/>
      <c r="R49" s="116"/>
      <c r="S49" s="116">
        <f t="shared" si="11"/>
        <v>30000</v>
      </c>
      <c r="T49" s="116">
        <f t="shared" si="11"/>
        <v>30000</v>
      </c>
      <c r="U49" s="117"/>
    </row>
    <row r="50" spans="1:21" ht="37.5" customHeight="1" x14ac:dyDescent="0.2">
      <c r="A50" s="118"/>
      <c r="B50" s="128"/>
      <c r="C50" s="149"/>
      <c r="D50" s="150"/>
      <c r="E50" s="151"/>
      <c r="F50" s="199" t="s">
        <v>265</v>
      </c>
      <c r="G50" s="111"/>
      <c r="H50" s="131">
        <v>3</v>
      </c>
      <c r="I50" s="131">
        <v>14</v>
      </c>
      <c r="J50" s="132">
        <v>6240000000</v>
      </c>
      <c r="K50" s="133">
        <v>0</v>
      </c>
      <c r="L50" s="115"/>
      <c r="M50" s="115"/>
      <c r="N50" s="115"/>
      <c r="O50" s="115"/>
      <c r="P50" s="134">
        <f>P51</f>
        <v>30000</v>
      </c>
      <c r="Q50" s="134">
        <f t="shared" ref="Q50:T51" si="12">Q51</f>
        <v>0</v>
      </c>
      <c r="R50" s="134">
        <f t="shared" si="12"/>
        <v>0</v>
      </c>
      <c r="S50" s="134">
        <f t="shared" si="12"/>
        <v>30000</v>
      </c>
      <c r="T50" s="134">
        <f t="shared" si="12"/>
        <v>30000</v>
      </c>
      <c r="U50" s="117"/>
    </row>
    <row r="51" spans="1:21" ht="21.75" customHeight="1" x14ac:dyDescent="0.2">
      <c r="A51" s="118"/>
      <c r="B51" s="128"/>
      <c r="C51" s="149"/>
      <c r="D51" s="150"/>
      <c r="E51" s="151"/>
      <c r="F51" s="199" t="s">
        <v>266</v>
      </c>
      <c r="G51" s="111"/>
      <c r="H51" s="131">
        <v>3</v>
      </c>
      <c r="I51" s="131">
        <v>14</v>
      </c>
      <c r="J51" s="132">
        <v>6240020040</v>
      </c>
      <c r="K51" s="133">
        <v>0</v>
      </c>
      <c r="L51" s="115"/>
      <c r="M51" s="115"/>
      <c r="N51" s="115"/>
      <c r="O51" s="115"/>
      <c r="P51" s="134">
        <f>P52</f>
        <v>30000</v>
      </c>
      <c r="Q51" s="134">
        <f t="shared" si="12"/>
        <v>0</v>
      </c>
      <c r="R51" s="134">
        <f t="shared" si="12"/>
        <v>0</v>
      </c>
      <c r="S51" s="134">
        <f t="shared" si="12"/>
        <v>30000</v>
      </c>
      <c r="T51" s="134">
        <f t="shared" si="12"/>
        <v>30000</v>
      </c>
      <c r="U51" s="117"/>
    </row>
    <row r="52" spans="1:21" ht="21.75" customHeight="1" x14ac:dyDescent="0.2">
      <c r="A52" s="118"/>
      <c r="B52" s="128"/>
      <c r="C52" s="149"/>
      <c r="D52" s="150"/>
      <c r="E52" s="151"/>
      <c r="F52" s="137" t="s">
        <v>267</v>
      </c>
      <c r="G52" s="111"/>
      <c r="H52" s="131">
        <v>3</v>
      </c>
      <c r="I52" s="131">
        <v>14</v>
      </c>
      <c r="J52" s="132">
        <v>6240020040</v>
      </c>
      <c r="K52" s="133">
        <v>240</v>
      </c>
      <c r="L52" s="115"/>
      <c r="M52" s="115"/>
      <c r="N52" s="115"/>
      <c r="O52" s="115"/>
      <c r="P52" s="134">
        <v>30000</v>
      </c>
      <c r="Q52" s="134"/>
      <c r="R52" s="134"/>
      <c r="S52" s="134">
        <v>30000</v>
      </c>
      <c r="T52" s="134">
        <v>30000</v>
      </c>
      <c r="U52" s="117"/>
    </row>
    <row r="53" spans="1:21" ht="14.25" customHeight="1" x14ac:dyDescent="0.2">
      <c r="A53" s="118"/>
      <c r="B53" s="194" t="s">
        <v>268</v>
      </c>
      <c r="C53" s="194"/>
      <c r="D53" s="194"/>
      <c r="E53" s="194"/>
      <c r="F53" s="194"/>
      <c r="G53" s="120">
        <v>400</v>
      </c>
      <c r="H53" s="121">
        <v>4</v>
      </c>
      <c r="I53" s="121">
        <v>0</v>
      </c>
      <c r="J53" s="122">
        <v>0</v>
      </c>
      <c r="K53" s="114">
        <v>0</v>
      </c>
      <c r="L53" s="123">
        <v>1405800</v>
      </c>
      <c r="M53" s="115">
        <v>0</v>
      </c>
      <c r="N53" s="115">
        <v>0</v>
      </c>
      <c r="O53" s="124">
        <v>0</v>
      </c>
      <c r="P53" s="116">
        <f>P54</f>
        <v>2246316.96</v>
      </c>
      <c r="Q53" s="116">
        <f t="shared" ref="Q53:T53" si="13">Q54</f>
        <v>1047000</v>
      </c>
      <c r="R53" s="116">
        <f t="shared" si="13"/>
        <v>1047000</v>
      </c>
      <c r="S53" s="116">
        <f t="shared" si="13"/>
        <v>1438400</v>
      </c>
      <c r="T53" s="116">
        <f t="shared" si="13"/>
        <v>2051400</v>
      </c>
      <c r="U53" s="117" t="s">
        <v>241</v>
      </c>
    </row>
    <row r="54" spans="1:21" ht="14.25" customHeight="1" x14ac:dyDescent="0.2">
      <c r="A54" s="118"/>
      <c r="B54" s="119"/>
      <c r="C54" s="110" t="s">
        <v>113</v>
      </c>
      <c r="D54" s="110"/>
      <c r="E54" s="110"/>
      <c r="F54" s="110"/>
      <c r="G54" s="120">
        <v>409</v>
      </c>
      <c r="H54" s="121">
        <v>4</v>
      </c>
      <c r="I54" s="121">
        <v>9</v>
      </c>
      <c r="J54" s="122">
        <v>0</v>
      </c>
      <c r="K54" s="114">
        <v>0</v>
      </c>
      <c r="L54" s="123">
        <v>1400000</v>
      </c>
      <c r="M54" s="115">
        <v>0</v>
      </c>
      <c r="N54" s="115">
        <v>0</v>
      </c>
      <c r="O54" s="124">
        <v>0</v>
      </c>
      <c r="P54" s="116">
        <f>P55</f>
        <v>2246316.96</v>
      </c>
      <c r="Q54" s="116">
        <f>Q56</f>
        <v>1047000</v>
      </c>
      <c r="R54" s="116">
        <f>R56</f>
        <v>1047000</v>
      </c>
      <c r="S54" s="116">
        <f>S56</f>
        <v>1438400</v>
      </c>
      <c r="T54" s="116">
        <f>T56</f>
        <v>2051400</v>
      </c>
      <c r="U54" s="117" t="s">
        <v>241</v>
      </c>
    </row>
    <row r="55" spans="1:21" ht="45.75" customHeight="1" x14ac:dyDescent="0.2">
      <c r="A55" s="118"/>
      <c r="B55" s="119"/>
      <c r="C55" s="200" t="s">
        <v>243</v>
      </c>
      <c r="D55" s="126"/>
      <c r="E55" s="126"/>
      <c r="F55" s="127"/>
      <c r="G55" s="120"/>
      <c r="H55" s="121">
        <v>4</v>
      </c>
      <c r="I55" s="121">
        <v>9</v>
      </c>
      <c r="J55" s="122">
        <v>6200000000</v>
      </c>
      <c r="K55" s="114">
        <v>0</v>
      </c>
      <c r="L55" s="123"/>
      <c r="M55" s="115"/>
      <c r="N55" s="115"/>
      <c r="O55" s="124"/>
      <c r="P55" s="116">
        <f>P56+P59</f>
        <v>2246316.96</v>
      </c>
      <c r="Q55" s="116">
        <f t="shared" ref="Q55:T55" si="14">Q56+Q59</f>
        <v>1047000</v>
      </c>
      <c r="R55" s="116">
        <f t="shared" si="14"/>
        <v>1047000</v>
      </c>
      <c r="S55" s="116">
        <f t="shared" si="14"/>
        <v>1438400</v>
      </c>
      <c r="T55" s="116">
        <f t="shared" si="14"/>
        <v>2051400</v>
      </c>
      <c r="U55" s="117"/>
    </row>
    <row r="56" spans="1:21" ht="29.25" customHeight="1" x14ac:dyDescent="0.2">
      <c r="A56" s="118"/>
      <c r="B56" s="128"/>
      <c r="C56" s="129"/>
      <c r="D56" s="130" t="s">
        <v>269</v>
      </c>
      <c r="E56" s="130"/>
      <c r="F56" s="130"/>
      <c r="G56" s="111">
        <v>409</v>
      </c>
      <c r="H56" s="131">
        <v>4</v>
      </c>
      <c r="I56" s="131">
        <v>9</v>
      </c>
      <c r="J56" s="132">
        <v>6250000000</v>
      </c>
      <c r="K56" s="133">
        <v>0</v>
      </c>
      <c r="L56" s="115">
        <v>1400000</v>
      </c>
      <c r="M56" s="115">
        <v>0</v>
      </c>
      <c r="N56" s="115">
        <v>0</v>
      </c>
      <c r="O56" s="115">
        <v>0</v>
      </c>
      <c r="P56" s="134">
        <f>P57</f>
        <v>1254752.96</v>
      </c>
      <c r="Q56" s="134">
        <f t="shared" ref="Q56:T56" si="15">Q57</f>
        <v>1047000</v>
      </c>
      <c r="R56" s="134">
        <f t="shared" si="15"/>
        <v>1047000</v>
      </c>
      <c r="S56" s="134">
        <f t="shared" si="15"/>
        <v>1438400</v>
      </c>
      <c r="T56" s="134">
        <f t="shared" si="15"/>
        <v>2051400</v>
      </c>
      <c r="U56" s="117" t="s">
        <v>241</v>
      </c>
    </row>
    <row r="57" spans="1:21" ht="28.5" customHeight="1" x14ac:dyDescent="0.2">
      <c r="A57" s="118"/>
      <c r="B57" s="128"/>
      <c r="C57" s="135"/>
      <c r="D57" s="136"/>
      <c r="E57" s="130" t="s">
        <v>270</v>
      </c>
      <c r="F57" s="130"/>
      <c r="G57" s="111">
        <v>409</v>
      </c>
      <c r="H57" s="131">
        <v>4</v>
      </c>
      <c r="I57" s="131">
        <v>9</v>
      </c>
      <c r="J57" s="132">
        <v>6250095280</v>
      </c>
      <c r="K57" s="133">
        <v>0</v>
      </c>
      <c r="L57" s="115">
        <v>900000</v>
      </c>
      <c r="M57" s="115">
        <v>0</v>
      </c>
      <c r="N57" s="115">
        <v>0</v>
      </c>
      <c r="O57" s="115">
        <v>0</v>
      </c>
      <c r="P57" s="134">
        <f>P58</f>
        <v>1254752.96</v>
      </c>
      <c r="Q57" s="134">
        <f>Q58</f>
        <v>1047000</v>
      </c>
      <c r="R57" s="134">
        <f>R58</f>
        <v>1047000</v>
      </c>
      <c r="S57" s="134">
        <f>S58</f>
        <v>1438400</v>
      </c>
      <c r="T57" s="134">
        <f>T58</f>
        <v>2051400</v>
      </c>
      <c r="U57" s="117" t="s">
        <v>241</v>
      </c>
    </row>
    <row r="58" spans="1:21" ht="21.75" customHeight="1" x14ac:dyDescent="0.2">
      <c r="A58" s="118"/>
      <c r="B58" s="128"/>
      <c r="C58" s="135"/>
      <c r="D58" s="136"/>
      <c r="E58" s="136"/>
      <c r="F58" s="137" t="s">
        <v>250</v>
      </c>
      <c r="G58" s="111">
        <v>409</v>
      </c>
      <c r="H58" s="131">
        <v>4</v>
      </c>
      <c r="I58" s="131">
        <v>9</v>
      </c>
      <c r="J58" s="132">
        <v>6250095280</v>
      </c>
      <c r="K58" s="133" t="s">
        <v>251</v>
      </c>
      <c r="L58" s="115">
        <v>900000</v>
      </c>
      <c r="M58" s="115">
        <v>0</v>
      </c>
      <c r="N58" s="115">
        <v>0</v>
      </c>
      <c r="O58" s="115">
        <v>0</v>
      </c>
      <c r="P58" s="134">
        <v>1254752.96</v>
      </c>
      <c r="Q58" s="134">
        <v>1047000</v>
      </c>
      <c r="R58" s="134">
        <v>1047000</v>
      </c>
      <c r="S58" s="134">
        <v>1438400</v>
      </c>
      <c r="T58" s="134">
        <v>2051400</v>
      </c>
      <c r="U58" s="117" t="s">
        <v>241</v>
      </c>
    </row>
    <row r="59" spans="1:21" ht="35.25" customHeight="1" x14ac:dyDescent="0.2">
      <c r="A59" s="118"/>
      <c r="B59" s="128"/>
      <c r="C59" s="149"/>
      <c r="D59" s="150"/>
      <c r="E59" s="150"/>
      <c r="F59" s="73" t="s">
        <v>271</v>
      </c>
      <c r="G59" s="120"/>
      <c r="H59" s="138">
        <v>4</v>
      </c>
      <c r="I59" s="138">
        <v>9</v>
      </c>
      <c r="J59" s="201" t="s">
        <v>272</v>
      </c>
      <c r="K59" s="133">
        <v>0</v>
      </c>
      <c r="L59" s="123"/>
      <c r="M59" s="115"/>
      <c r="N59" s="115"/>
      <c r="O59" s="124"/>
      <c r="P59" s="134">
        <v>991564</v>
      </c>
      <c r="Q59" s="134"/>
      <c r="R59" s="134"/>
      <c r="S59" s="134">
        <v>0</v>
      </c>
      <c r="T59" s="134">
        <v>0</v>
      </c>
      <c r="U59" s="117"/>
    </row>
    <row r="60" spans="1:21" ht="28.5" customHeight="1" x14ac:dyDescent="0.2">
      <c r="A60" s="118"/>
      <c r="B60" s="128"/>
      <c r="C60" s="149"/>
      <c r="D60" s="150"/>
      <c r="E60" s="150"/>
      <c r="F60" s="202" t="s">
        <v>250</v>
      </c>
      <c r="G60" s="120"/>
      <c r="H60" s="138">
        <v>4</v>
      </c>
      <c r="I60" s="138">
        <v>9</v>
      </c>
      <c r="J60" s="201" t="s">
        <v>272</v>
      </c>
      <c r="K60" s="133">
        <v>240</v>
      </c>
      <c r="L60" s="123"/>
      <c r="M60" s="115"/>
      <c r="N60" s="115"/>
      <c r="O60" s="124"/>
      <c r="P60" s="134">
        <v>991564</v>
      </c>
      <c r="Q60" s="134"/>
      <c r="R60" s="134"/>
      <c r="S60" s="134">
        <v>0</v>
      </c>
      <c r="T60" s="134">
        <v>0</v>
      </c>
      <c r="U60" s="117"/>
    </row>
    <row r="61" spans="1:21" ht="14.25" customHeight="1" x14ac:dyDescent="0.2">
      <c r="A61" s="118"/>
      <c r="B61" s="194" t="s">
        <v>273</v>
      </c>
      <c r="C61" s="194"/>
      <c r="D61" s="194"/>
      <c r="E61" s="194"/>
      <c r="F61" s="194"/>
      <c r="G61" s="120">
        <v>500</v>
      </c>
      <c r="H61" s="121">
        <v>5</v>
      </c>
      <c r="I61" s="121">
        <v>0</v>
      </c>
      <c r="J61" s="122">
        <v>0</v>
      </c>
      <c r="K61" s="114">
        <v>0</v>
      </c>
      <c r="L61" s="123">
        <v>2945500</v>
      </c>
      <c r="M61" s="115">
        <v>0</v>
      </c>
      <c r="N61" s="115">
        <v>0</v>
      </c>
      <c r="O61" s="124">
        <v>0</v>
      </c>
      <c r="P61" s="116">
        <f>P62+P66</f>
        <v>11547382.58</v>
      </c>
      <c r="Q61" s="116">
        <f t="shared" ref="Q61:S61" si="16">Q62+Q66</f>
        <v>2437400</v>
      </c>
      <c r="R61" s="116">
        <f t="shared" si="16"/>
        <v>2437400</v>
      </c>
      <c r="S61" s="116">
        <f t="shared" si="16"/>
        <v>2514134</v>
      </c>
      <c r="T61" s="116">
        <f>T62+T66</f>
        <v>2126634</v>
      </c>
      <c r="U61" s="117" t="s">
        <v>241</v>
      </c>
    </row>
    <row r="62" spans="1:21" ht="14.25" customHeight="1" x14ac:dyDescent="0.2">
      <c r="A62" s="118"/>
      <c r="B62" s="119"/>
      <c r="C62" s="110" t="s">
        <v>98</v>
      </c>
      <c r="D62" s="110"/>
      <c r="E62" s="110"/>
      <c r="F62" s="110"/>
      <c r="G62" s="120">
        <v>501</v>
      </c>
      <c r="H62" s="121">
        <v>5</v>
      </c>
      <c r="I62" s="121">
        <v>1</v>
      </c>
      <c r="J62" s="122">
        <v>0</v>
      </c>
      <c r="K62" s="114">
        <v>0</v>
      </c>
      <c r="L62" s="123">
        <v>14200</v>
      </c>
      <c r="M62" s="115">
        <v>0</v>
      </c>
      <c r="N62" s="115">
        <v>0</v>
      </c>
      <c r="O62" s="124">
        <v>0</v>
      </c>
      <c r="P62" s="116">
        <f>P63</f>
        <v>40000</v>
      </c>
      <c r="Q62" s="116">
        <f t="shared" ref="Q62:T64" si="17">Q63</f>
        <v>36000</v>
      </c>
      <c r="R62" s="116">
        <f t="shared" si="17"/>
        <v>36000</v>
      </c>
      <c r="S62" s="116">
        <f t="shared" si="17"/>
        <v>40000</v>
      </c>
      <c r="T62" s="116">
        <f t="shared" si="17"/>
        <v>40000</v>
      </c>
      <c r="U62" s="117" t="s">
        <v>241</v>
      </c>
    </row>
    <row r="63" spans="1:21" ht="21.75" customHeight="1" x14ac:dyDescent="0.2">
      <c r="A63" s="118"/>
      <c r="B63" s="128"/>
      <c r="C63" s="129"/>
      <c r="D63" s="130" t="s">
        <v>256</v>
      </c>
      <c r="E63" s="130"/>
      <c r="F63" s="130"/>
      <c r="G63" s="120">
        <v>501</v>
      </c>
      <c r="H63" s="138">
        <v>5</v>
      </c>
      <c r="I63" s="138">
        <v>1</v>
      </c>
      <c r="J63" s="203">
        <v>7700000000</v>
      </c>
      <c r="K63" s="133">
        <v>0</v>
      </c>
      <c r="L63" s="123">
        <v>14200</v>
      </c>
      <c r="M63" s="115">
        <v>0</v>
      </c>
      <c r="N63" s="115">
        <v>0</v>
      </c>
      <c r="O63" s="124">
        <v>0</v>
      </c>
      <c r="P63" s="134">
        <f>P64</f>
        <v>40000</v>
      </c>
      <c r="Q63" s="134">
        <f t="shared" si="17"/>
        <v>36000</v>
      </c>
      <c r="R63" s="134">
        <f t="shared" si="17"/>
        <v>36000</v>
      </c>
      <c r="S63" s="134">
        <f t="shared" si="17"/>
        <v>40000</v>
      </c>
      <c r="T63" s="134">
        <f t="shared" si="17"/>
        <v>40000</v>
      </c>
      <c r="U63" s="117" t="s">
        <v>241</v>
      </c>
    </row>
    <row r="64" spans="1:21" ht="39.75" customHeight="1" x14ac:dyDescent="0.2">
      <c r="A64" s="118"/>
      <c r="B64" s="128"/>
      <c r="C64" s="135"/>
      <c r="D64" s="139"/>
      <c r="E64" s="130" t="s">
        <v>274</v>
      </c>
      <c r="F64" s="130"/>
      <c r="G64" s="120">
        <v>501</v>
      </c>
      <c r="H64" s="138">
        <v>5</v>
      </c>
      <c r="I64" s="138">
        <v>1</v>
      </c>
      <c r="J64" s="203">
        <v>7700090140</v>
      </c>
      <c r="K64" s="133">
        <v>0</v>
      </c>
      <c r="L64" s="123">
        <v>14200</v>
      </c>
      <c r="M64" s="115">
        <v>0</v>
      </c>
      <c r="N64" s="115">
        <v>0</v>
      </c>
      <c r="O64" s="124">
        <v>0</v>
      </c>
      <c r="P64" s="134">
        <f>P65</f>
        <v>40000</v>
      </c>
      <c r="Q64" s="134">
        <f t="shared" si="17"/>
        <v>36000</v>
      </c>
      <c r="R64" s="134">
        <f t="shared" si="17"/>
        <v>36000</v>
      </c>
      <c r="S64" s="134">
        <f t="shared" si="17"/>
        <v>40000</v>
      </c>
      <c r="T64" s="134">
        <f t="shared" si="17"/>
        <v>40000</v>
      </c>
      <c r="U64" s="117" t="s">
        <v>241</v>
      </c>
    </row>
    <row r="65" spans="1:21" ht="21.75" customHeight="1" x14ac:dyDescent="0.2">
      <c r="A65" s="118"/>
      <c r="B65" s="128"/>
      <c r="C65" s="135"/>
      <c r="D65" s="136"/>
      <c r="E65" s="139"/>
      <c r="F65" s="137" t="s">
        <v>250</v>
      </c>
      <c r="G65" s="120">
        <v>501</v>
      </c>
      <c r="H65" s="138">
        <v>5</v>
      </c>
      <c r="I65" s="138">
        <v>1</v>
      </c>
      <c r="J65" s="203">
        <v>7700090140</v>
      </c>
      <c r="K65" s="133" t="s">
        <v>251</v>
      </c>
      <c r="L65" s="123">
        <v>14200</v>
      </c>
      <c r="M65" s="115">
        <v>0</v>
      </c>
      <c r="N65" s="115">
        <v>0</v>
      </c>
      <c r="O65" s="124">
        <v>0</v>
      </c>
      <c r="P65" s="134">
        <v>40000</v>
      </c>
      <c r="Q65" s="134">
        <v>36000</v>
      </c>
      <c r="R65" s="134">
        <v>36000</v>
      </c>
      <c r="S65" s="134">
        <v>40000</v>
      </c>
      <c r="T65" s="134">
        <v>40000</v>
      </c>
      <c r="U65" s="117" t="s">
        <v>241</v>
      </c>
    </row>
    <row r="66" spans="1:21" ht="14.25" customHeight="1" x14ac:dyDescent="0.2">
      <c r="A66" s="118"/>
      <c r="B66" s="119"/>
      <c r="C66" s="110" t="s">
        <v>61</v>
      </c>
      <c r="D66" s="110"/>
      <c r="E66" s="110"/>
      <c r="F66" s="110"/>
      <c r="G66" s="120">
        <v>503</v>
      </c>
      <c r="H66" s="121">
        <v>5</v>
      </c>
      <c r="I66" s="121">
        <v>3</v>
      </c>
      <c r="J66" s="122">
        <v>0</v>
      </c>
      <c r="K66" s="114">
        <v>0</v>
      </c>
      <c r="L66" s="123">
        <v>2861300</v>
      </c>
      <c r="M66" s="115">
        <v>0</v>
      </c>
      <c r="N66" s="115">
        <v>0</v>
      </c>
      <c r="O66" s="124">
        <v>0</v>
      </c>
      <c r="P66" s="116">
        <f>P67+P73</f>
        <v>11507382.58</v>
      </c>
      <c r="Q66" s="116">
        <f>Q68</f>
        <v>2401400</v>
      </c>
      <c r="R66" s="116">
        <f>R68</f>
        <v>2401400</v>
      </c>
      <c r="S66" s="116">
        <f>S68</f>
        <v>2474134</v>
      </c>
      <c r="T66" s="116">
        <f>T68</f>
        <v>2086634</v>
      </c>
      <c r="U66" s="117" t="s">
        <v>241</v>
      </c>
    </row>
    <row r="67" spans="1:21" ht="51.75" customHeight="1" x14ac:dyDescent="0.2">
      <c r="A67" s="118"/>
      <c r="B67" s="119"/>
      <c r="C67" s="129"/>
      <c r="D67" s="200" t="s">
        <v>243</v>
      </c>
      <c r="E67" s="126"/>
      <c r="F67" s="127"/>
      <c r="G67" s="120"/>
      <c r="H67" s="121">
        <v>5</v>
      </c>
      <c r="I67" s="121">
        <v>3</v>
      </c>
      <c r="J67" s="122">
        <v>6200000000</v>
      </c>
      <c r="K67" s="114">
        <v>0</v>
      </c>
      <c r="L67" s="123"/>
      <c r="M67" s="115"/>
      <c r="N67" s="115"/>
      <c r="O67" s="124"/>
      <c r="P67" s="116">
        <f>P68</f>
        <v>3086329.58</v>
      </c>
      <c r="Q67" s="116">
        <f t="shared" ref="Q67:T69" si="18">Q68</f>
        <v>2401400</v>
      </c>
      <c r="R67" s="116">
        <f t="shared" si="18"/>
        <v>2401400</v>
      </c>
      <c r="S67" s="116">
        <f t="shared" si="18"/>
        <v>2474134</v>
      </c>
      <c r="T67" s="116">
        <f>T68</f>
        <v>2086634</v>
      </c>
      <c r="U67" s="117"/>
    </row>
    <row r="68" spans="1:21" ht="27" customHeight="1" x14ac:dyDescent="0.2">
      <c r="A68" s="118"/>
      <c r="B68" s="128"/>
      <c r="C68" s="129"/>
      <c r="D68" s="130" t="s">
        <v>275</v>
      </c>
      <c r="E68" s="130"/>
      <c r="F68" s="130"/>
      <c r="G68" s="111">
        <v>503</v>
      </c>
      <c r="H68" s="131">
        <v>5</v>
      </c>
      <c r="I68" s="131">
        <v>3</v>
      </c>
      <c r="J68" s="132">
        <v>6260000000</v>
      </c>
      <c r="K68" s="133">
        <v>0</v>
      </c>
      <c r="L68" s="115">
        <v>2861300</v>
      </c>
      <c r="M68" s="115">
        <v>0</v>
      </c>
      <c r="N68" s="115">
        <v>0</v>
      </c>
      <c r="O68" s="115">
        <v>0</v>
      </c>
      <c r="P68" s="134">
        <f>P69+P71</f>
        <v>3086329.58</v>
      </c>
      <c r="Q68" s="134">
        <f t="shared" si="18"/>
        <v>2401400</v>
      </c>
      <c r="R68" s="134">
        <f t="shared" si="18"/>
        <v>2401400</v>
      </c>
      <c r="S68" s="134">
        <f t="shared" si="18"/>
        <v>2474134</v>
      </c>
      <c r="T68" s="134">
        <f t="shared" si="18"/>
        <v>2086634</v>
      </c>
      <c r="U68" s="117" t="s">
        <v>241</v>
      </c>
    </row>
    <row r="69" spans="1:21" ht="30" customHeight="1" x14ac:dyDescent="0.2">
      <c r="A69" s="118"/>
      <c r="B69" s="128"/>
      <c r="C69" s="135"/>
      <c r="D69" s="136"/>
      <c r="E69" s="130" t="s">
        <v>276</v>
      </c>
      <c r="F69" s="130"/>
      <c r="G69" s="111">
        <v>503</v>
      </c>
      <c r="H69" s="131">
        <v>5</v>
      </c>
      <c r="I69" s="131">
        <v>3</v>
      </c>
      <c r="J69" s="132">
        <v>6260095310</v>
      </c>
      <c r="K69" s="133">
        <v>0</v>
      </c>
      <c r="L69" s="115">
        <v>2861300</v>
      </c>
      <c r="M69" s="115">
        <v>0</v>
      </c>
      <c r="N69" s="115">
        <v>0</v>
      </c>
      <c r="O69" s="115">
        <v>0</v>
      </c>
      <c r="P69" s="134">
        <f>P70</f>
        <v>2039951.58</v>
      </c>
      <c r="Q69" s="134">
        <f t="shared" si="18"/>
        <v>2401400</v>
      </c>
      <c r="R69" s="134">
        <f t="shared" si="18"/>
        <v>2401400</v>
      </c>
      <c r="S69" s="134">
        <f t="shared" si="18"/>
        <v>2474134</v>
      </c>
      <c r="T69" s="134">
        <f t="shared" si="18"/>
        <v>2086634</v>
      </c>
      <c r="U69" s="117" t="s">
        <v>241</v>
      </c>
    </row>
    <row r="70" spans="1:21" ht="21.75" customHeight="1" x14ac:dyDescent="0.2">
      <c r="A70" s="118"/>
      <c r="B70" s="128"/>
      <c r="C70" s="135"/>
      <c r="D70" s="136"/>
      <c r="E70" s="139"/>
      <c r="F70" s="137" t="s">
        <v>250</v>
      </c>
      <c r="G70" s="120">
        <v>503</v>
      </c>
      <c r="H70" s="138">
        <v>5</v>
      </c>
      <c r="I70" s="138">
        <v>3</v>
      </c>
      <c r="J70" s="204">
        <v>6260095310</v>
      </c>
      <c r="K70" s="133" t="s">
        <v>251</v>
      </c>
      <c r="L70" s="123">
        <v>2861300</v>
      </c>
      <c r="M70" s="115">
        <v>0</v>
      </c>
      <c r="N70" s="115">
        <v>0</v>
      </c>
      <c r="O70" s="124">
        <v>0</v>
      </c>
      <c r="P70" s="75">
        <v>2039951.58</v>
      </c>
      <c r="Q70" s="134">
        <v>2401400</v>
      </c>
      <c r="R70" s="134">
        <v>2401400</v>
      </c>
      <c r="S70" s="134">
        <v>2474134</v>
      </c>
      <c r="T70" s="134">
        <v>2086634</v>
      </c>
      <c r="U70" s="117" t="s">
        <v>241</v>
      </c>
    </row>
    <row r="71" spans="1:21" ht="25.9" customHeight="1" x14ac:dyDescent="0.2">
      <c r="A71" s="118"/>
      <c r="B71" s="128"/>
      <c r="C71" s="149"/>
      <c r="D71" s="150"/>
      <c r="E71" s="151"/>
      <c r="F71" s="202" t="s">
        <v>277</v>
      </c>
      <c r="G71" s="120"/>
      <c r="H71" s="138">
        <v>5</v>
      </c>
      <c r="I71" s="138">
        <v>3</v>
      </c>
      <c r="J71" s="201" t="s">
        <v>278</v>
      </c>
      <c r="K71" s="133">
        <v>0</v>
      </c>
      <c r="L71" s="123"/>
      <c r="M71" s="115"/>
      <c r="N71" s="115"/>
      <c r="O71" s="124"/>
      <c r="P71" s="134">
        <v>1046378</v>
      </c>
      <c r="Q71" s="134">
        <f t="shared" ref="Q71:T71" si="19">Q72</f>
        <v>0</v>
      </c>
      <c r="R71" s="134">
        <f t="shared" si="19"/>
        <v>0</v>
      </c>
      <c r="S71" s="134">
        <f t="shared" si="19"/>
        <v>0</v>
      </c>
      <c r="T71" s="134">
        <f t="shared" si="19"/>
        <v>0</v>
      </c>
      <c r="U71" s="117"/>
    </row>
    <row r="72" spans="1:21" ht="27" customHeight="1" x14ac:dyDescent="0.2">
      <c r="A72" s="118"/>
      <c r="B72" s="128"/>
      <c r="C72" s="149"/>
      <c r="D72" s="150"/>
      <c r="E72" s="151"/>
      <c r="F72" s="202" t="s">
        <v>250</v>
      </c>
      <c r="G72" s="120"/>
      <c r="H72" s="138">
        <v>5</v>
      </c>
      <c r="I72" s="138">
        <v>3</v>
      </c>
      <c r="J72" s="201" t="s">
        <v>278</v>
      </c>
      <c r="K72" s="133">
        <v>240</v>
      </c>
      <c r="L72" s="123"/>
      <c r="M72" s="115"/>
      <c r="N72" s="115"/>
      <c r="O72" s="124"/>
      <c r="P72" s="134">
        <v>1046378</v>
      </c>
      <c r="Q72" s="134"/>
      <c r="R72" s="134"/>
      <c r="S72" s="134">
        <v>0</v>
      </c>
      <c r="T72" s="134">
        <v>0</v>
      </c>
      <c r="U72" s="117"/>
    </row>
    <row r="73" spans="1:21" ht="49.15" customHeight="1" x14ac:dyDescent="0.2">
      <c r="A73" s="118"/>
      <c r="B73" s="128"/>
      <c r="C73" s="149"/>
      <c r="D73" s="150"/>
      <c r="E73" s="151"/>
      <c r="F73" s="205" t="s">
        <v>279</v>
      </c>
      <c r="G73" s="120"/>
      <c r="H73" s="138">
        <v>5</v>
      </c>
      <c r="I73" s="138">
        <v>3</v>
      </c>
      <c r="J73" s="201">
        <v>7100000000</v>
      </c>
      <c r="K73" s="133">
        <v>0</v>
      </c>
      <c r="L73" s="123"/>
      <c r="M73" s="115"/>
      <c r="N73" s="115"/>
      <c r="O73" s="124"/>
      <c r="P73" s="134">
        <f>P74</f>
        <v>8421053</v>
      </c>
      <c r="Q73" s="134"/>
      <c r="R73" s="134"/>
      <c r="S73" s="134">
        <v>0</v>
      </c>
      <c r="T73" s="134">
        <v>0</v>
      </c>
      <c r="U73" s="117"/>
    </row>
    <row r="74" spans="1:21" ht="43.15" customHeight="1" x14ac:dyDescent="0.2">
      <c r="A74" s="118"/>
      <c r="B74" s="128"/>
      <c r="C74" s="149"/>
      <c r="D74" s="150"/>
      <c r="E74" s="151"/>
      <c r="F74" s="202" t="s">
        <v>280</v>
      </c>
      <c r="G74" s="120"/>
      <c r="H74" s="138">
        <v>5</v>
      </c>
      <c r="I74" s="138">
        <v>3</v>
      </c>
      <c r="J74" s="201" t="s">
        <v>281</v>
      </c>
      <c r="K74" s="133">
        <v>0</v>
      </c>
      <c r="L74" s="123"/>
      <c r="M74" s="115"/>
      <c r="N74" s="115"/>
      <c r="O74" s="124"/>
      <c r="P74" s="134">
        <f>P75</f>
        <v>8421053</v>
      </c>
      <c r="Q74" s="134"/>
      <c r="R74" s="134"/>
      <c r="S74" s="134">
        <v>0</v>
      </c>
      <c r="T74" s="134">
        <v>0</v>
      </c>
      <c r="U74" s="117"/>
    </row>
    <row r="75" spans="1:21" ht="27" customHeight="1" x14ac:dyDescent="0.2">
      <c r="A75" s="118"/>
      <c r="B75" s="128"/>
      <c r="C75" s="149"/>
      <c r="D75" s="150"/>
      <c r="E75" s="151"/>
      <c r="F75" s="202" t="s">
        <v>250</v>
      </c>
      <c r="G75" s="120"/>
      <c r="H75" s="138">
        <v>5</v>
      </c>
      <c r="I75" s="138">
        <v>3</v>
      </c>
      <c r="J75" s="201" t="s">
        <v>281</v>
      </c>
      <c r="K75" s="133">
        <v>240</v>
      </c>
      <c r="L75" s="123"/>
      <c r="M75" s="115"/>
      <c r="N75" s="115"/>
      <c r="O75" s="124"/>
      <c r="P75" s="134">
        <v>8421053</v>
      </c>
      <c r="Q75" s="134"/>
      <c r="R75" s="134"/>
      <c r="S75" s="134">
        <v>0</v>
      </c>
      <c r="T75" s="134">
        <v>0</v>
      </c>
      <c r="U75" s="117"/>
    </row>
    <row r="76" spans="1:21" ht="14.25" customHeight="1" x14ac:dyDescent="0.2">
      <c r="A76" s="118"/>
      <c r="B76" s="206" t="s">
        <v>282</v>
      </c>
      <c r="C76" s="206"/>
      <c r="D76" s="206"/>
      <c r="E76" s="206"/>
      <c r="F76" s="206"/>
      <c r="G76" s="173">
        <v>800</v>
      </c>
      <c r="H76" s="174">
        <v>8</v>
      </c>
      <c r="I76" s="174">
        <v>0</v>
      </c>
      <c r="J76" s="175">
        <v>0</v>
      </c>
      <c r="K76" s="176">
        <v>0</v>
      </c>
      <c r="L76" s="177">
        <v>3431800</v>
      </c>
      <c r="M76" s="178">
        <v>0</v>
      </c>
      <c r="N76" s="178">
        <v>0</v>
      </c>
      <c r="O76" s="179">
        <v>0</v>
      </c>
      <c r="P76" s="180">
        <f>P77</f>
        <v>5250720</v>
      </c>
      <c r="Q76" s="180">
        <f t="shared" ref="Q76:T76" si="20">Q77</f>
        <v>5154000</v>
      </c>
      <c r="R76" s="180">
        <f t="shared" si="20"/>
        <v>5154000</v>
      </c>
      <c r="S76" s="180">
        <f t="shared" si="20"/>
        <v>4854000</v>
      </c>
      <c r="T76" s="180">
        <f t="shared" si="20"/>
        <v>4854000</v>
      </c>
      <c r="U76" s="117" t="s">
        <v>241</v>
      </c>
    </row>
    <row r="77" spans="1:21" ht="14.25" customHeight="1" x14ac:dyDescent="0.2">
      <c r="A77" s="118"/>
      <c r="B77" s="119"/>
      <c r="C77" s="110" t="s">
        <v>64</v>
      </c>
      <c r="D77" s="110"/>
      <c r="E77" s="110"/>
      <c r="F77" s="110"/>
      <c r="G77" s="120">
        <v>801</v>
      </c>
      <c r="H77" s="121">
        <v>8</v>
      </c>
      <c r="I77" s="121">
        <v>1</v>
      </c>
      <c r="J77" s="122">
        <v>0</v>
      </c>
      <c r="K77" s="114">
        <v>0</v>
      </c>
      <c r="L77" s="123">
        <v>3431800</v>
      </c>
      <c r="M77" s="115">
        <v>0</v>
      </c>
      <c r="N77" s="115">
        <v>0</v>
      </c>
      <c r="O77" s="124">
        <v>0</v>
      </c>
      <c r="P77" s="116">
        <f>P79</f>
        <v>5250720</v>
      </c>
      <c r="Q77" s="116">
        <f>Q79</f>
        <v>5154000</v>
      </c>
      <c r="R77" s="116">
        <f>R79</f>
        <v>5154000</v>
      </c>
      <c r="S77" s="116">
        <f>S79</f>
        <v>4854000</v>
      </c>
      <c r="T77" s="116">
        <f>T79</f>
        <v>4854000</v>
      </c>
      <c r="U77" s="117" t="s">
        <v>241</v>
      </c>
    </row>
    <row r="78" spans="1:21" ht="56.25" customHeight="1" x14ac:dyDescent="0.2">
      <c r="A78" s="118"/>
      <c r="B78" s="119"/>
      <c r="C78" s="129"/>
      <c r="D78" s="135"/>
      <c r="E78" s="135"/>
      <c r="F78" s="198" t="s">
        <v>243</v>
      </c>
      <c r="G78" s="198"/>
      <c r="H78" s="121">
        <v>8</v>
      </c>
      <c r="I78" s="121">
        <v>1</v>
      </c>
      <c r="J78" s="122">
        <v>6200000000</v>
      </c>
      <c r="K78" s="114">
        <v>0</v>
      </c>
      <c r="L78" s="123"/>
      <c r="M78" s="115"/>
      <c r="N78" s="115"/>
      <c r="O78" s="124"/>
      <c r="P78" s="116">
        <f>P79</f>
        <v>5250720</v>
      </c>
      <c r="Q78" s="116">
        <f t="shared" ref="Q78:T78" si="21">Q79</f>
        <v>5154000</v>
      </c>
      <c r="R78" s="116">
        <f t="shared" si="21"/>
        <v>5154000</v>
      </c>
      <c r="S78" s="116">
        <f t="shared" si="21"/>
        <v>4854000</v>
      </c>
      <c r="T78" s="116">
        <f t="shared" si="21"/>
        <v>4854000</v>
      </c>
      <c r="U78" s="117"/>
    </row>
    <row r="79" spans="1:21" ht="29.25" customHeight="1" x14ac:dyDescent="0.2">
      <c r="A79" s="118"/>
      <c r="B79" s="128"/>
      <c r="C79" s="129"/>
      <c r="D79" s="130" t="s">
        <v>283</v>
      </c>
      <c r="E79" s="130"/>
      <c r="F79" s="130"/>
      <c r="G79" s="111">
        <v>801</v>
      </c>
      <c r="H79" s="131">
        <v>8</v>
      </c>
      <c r="I79" s="131">
        <v>1</v>
      </c>
      <c r="J79" s="132">
        <v>6270000000</v>
      </c>
      <c r="K79" s="133">
        <v>0</v>
      </c>
      <c r="L79" s="115">
        <v>606000</v>
      </c>
      <c r="M79" s="115">
        <v>0</v>
      </c>
      <c r="N79" s="115">
        <v>0</v>
      </c>
      <c r="O79" s="115">
        <v>0</v>
      </c>
      <c r="P79" s="134">
        <f>P80+P83</f>
        <v>5250720</v>
      </c>
      <c r="Q79" s="134">
        <f t="shared" ref="Q79:T79" si="22">Q80+Q83</f>
        <v>5154000</v>
      </c>
      <c r="R79" s="134">
        <f t="shared" si="22"/>
        <v>5154000</v>
      </c>
      <c r="S79" s="134">
        <f t="shared" si="22"/>
        <v>4854000</v>
      </c>
      <c r="T79" s="134">
        <f t="shared" si="22"/>
        <v>4854000</v>
      </c>
      <c r="U79" s="117" t="s">
        <v>241</v>
      </c>
    </row>
    <row r="80" spans="1:21" ht="42.75" customHeight="1" x14ac:dyDescent="0.2">
      <c r="A80" s="118"/>
      <c r="B80" s="128"/>
      <c r="C80" s="135"/>
      <c r="D80" s="136"/>
      <c r="E80" s="130" t="s">
        <v>284</v>
      </c>
      <c r="F80" s="130"/>
      <c r="G80" s="111">
        <v>801</v>
      </c>
      <c r="H80" s="131">
        <v>8</v>
      </c>
      <c r="I80" s="131">
        <v>1</v>
      </c>
      <c r="J80" s="132">
        <v>6270095220</v>
      </c>
      <c r="K80" s="133">
        <v>0</v>
      </c>
      <c r="L80" s="115">
        <v>606000</v>
      </c>
      <c r="M80" s="115">
        <v>0</v>
      </c>
      <c r="N80" s="115">
        <v>0</v>
      </c>
      <c r="O80" s="115">
        <v>0</v>
      </c>
      <c r="P80" s="134">
        <f>P81</f>
        <v>996720</v>
      </c>
      <c r="Q80" s="134">
        <f t="shared" ref="Q80:T80" si="23">Q81</f>
        <v>900000</v>
      </c>
      <c r="R80" s="134">
        <f t="shared" si="23"/>
        <v>900000</v>
      </c>
      <c r="S80" s="134">
        <f t="shared" si="23"/>
        <v>600000</v>
      </c>
      <c r="T80" s="134">
        <f t="shared" si="23"/>
        <v>600000</v>
      </c>
      <c r="U80" s="117" t="s">
        <v>241</v>
      </c>
    </row>
    <row r="81" spans="1:21" ht="29.25" customHeight="1" x14ac:dyDescent="0.2">
      <c r="A81" s="118"/>
      <c r="B81" s="207"/>
      <c r="C81" s="208"/>
      <c r="D81" s="136"/>
      <c r="E81" s="136"/>
      <c r="F81" s="136" t="s">
        <v>250</v>
      </c>
      <c r="G81" s="111"/>
      <c r="H81" s="131">
        <v>8</v>
      </c>
      <c r="I81" s="131">
        <v>1</v>
      </c>
      <c r="J81" s="132">
        <v>6270095220</v>
      </c>
      <c r="K81" s="133" t="s">
        <v>251</v>
      </c>
      <c r="L81" s="115">
        <v>606000</v>
      </c>
      <c r="M81" s="115">
        <v>0</v>
      </c>
      <c r="N81" s="115">
        <v>0</v>
      </c>
      <c r="O81" s="115">
        <v>0</v>
      </c>
      <c r="P81" s="134">
        <v>996720</v>
      </c>
      <c r="Q81" s="134">
        <v>900000</v>
      </c>
      <c r="R81" s="134">
        <v>900000</v>
      </c>
      <c r="S81" s="134">
        <v>600000</v>
      </c>
      <c r="T81" s="134">
        <v>600000</v>
      </c>
      <c r="U81" s="117"/>
    </row>
    <row r="82" spans="1:21" ht="41.45" customHeight="1" x14ac:dyDescent="0.2">
      <c r="A82" s="109"/>
      <c r="B82" s="135"/>
      <c r="C82" s="208"/>
      <c r="D82" s="136"/>
      <c r="E82" s="136"/>
      <c r="F82" s="136" t="s">
        <v>285</v>
      </c>
      <c r="G82" s="111"/>
      <c r="H82" s="131">
        <v>8</v>
      </c>
      <c r="I82" s="131">
        <v>1</v>
      </c>
      <c r="J82" s="132">
        <v>6270075080</v>
      </c>
      <c r="K82" s="133">
        <v>0</v>
      </c>
      <c r="L82" s="115"/>
      <c r="M82" s="115"/>
      <c r="N82" s="115"/>
      <c r="O82" s="115"/>
      <c r="P82" s="209">
        <f>P83</f>
        <v>4254000</v>
      </c>
      <c r="Q82" s="209">
        <f t="shared" ref="Q82:T82" si="24">Q83</f>
        <v>4254000</v>
      </c>
      <c r="R82" s="209">
        <f t="shared" si="24"/>
        <v>4254000</v>
      </c>
      <c r="S82" s="209">
        <f t="shared" si="24"/>
        <v>4254000</v>
      </c>
      <c r="T82" s="209">
        <f t="shared" si="24"/>
        <v>4254000</v>
      </c>
      <c r="U82" s="117"/>
    </row>
    <row r="83" spans="1:21" ht="17.45" customHeight="1" x14ac:dyDescent="0.2">
      <c r="A83" s="109"/>
      <c r="B83" s="135"/>
      <c r="C83" s="135"/>
      <c r="D83" s="136"/>
      <c r="E83" s="136"/>
      <c r="F83" s="199" t="s">
        <v>42</v>
      </c>
      <c r="G83" s="111">
        <v>801</v>
      </c>
      <c r="H83" s="131">
        <v>8</v>
      </c>
      <c r="I83" s="131">
        <v>1</v>
      </c>
      <c r="J83" s="132">
        <v>6270075080</v>
      </c>
      <c r="K83" s="210">
        <v>540</v>
      </c>
      <c r="L83" s="210"/>
      <c r="M83" s="210"/>
      <c r="N83" s="210"/>
      <c r="O83" s="210"/>
      <c r="P83" s="209">
        <v>4254000</v>
      </c>
      <c r="Q83" s="209">
        <v>4254000</v>
      </c>
      <c r="R83" s="209">
        <v>4254000</v>
      </c>
      <c r="S83" s="209">
        <v>4254000</v>
      </c>
      <c r="T83" s="209">
        <v>4254000</v>
      </c>
      <c r="U83" s="117" t="s">
        <v>241</v>
      </c>
    </row>
    <row r="84" spans="1:21" ht="17.25" customHeight="1" x14ac:dyDescent="0.2">
      <c r="A84" s="109"/>
      <c r="B84" s="211" t="s">
        <v>286</v>
      </c>
      <c r="C84" s="212"/>
      <c r="D84" s="212"/>
      <c r="E84" s="212"/>
      <c r="F84" s="213"/>
      <c r="G84" s="196"/>
      <c r="H84" s="112">
        <v>11</v>
      </c>
      <c r="I84" s="112">
        <v>0</v>
      </c>
      <c r="J84" s="214">
        <v>0</v>
      </c>
      <c r="K84" s="215">
        <v>0</v>
      </c>
      <c r="L84" s="216"/>
      <c r="M84" s="216"/>
      <c r="N84" s="216"/>
      <c r="O84" s="216"/>
      <c r="P84" s="217">
        <f>P85</f>
        <v>50000</v>
      </c>
      <c r="Q84" s="217">
        <f t="shared" ref="Q84:T84" si="25">Q85</f>
        <v>60000</v>
      </c>
      <c r="R84" s="217">
        <f t="shared" si="25"/>
        <v>60000</v>
      </c>
      <c r="S84" s="217">
        <f t="shared" si="25"/>
        <v>50000</v>
      </c>
      <c r="T84" s="217">
        <f t="shared" si="25"/>
        <v>50000</v>
      </c>
      <c r="U84" s="117"/>
    </row>
    <row r="85" spans="1:21" ht="18" customHeight="1" x14ac:dyDescent="0.2">
      <c r="A85" s="109"/>
      <c r="B85" s="135"/>
      <c r="C85" s="200" t="s">
        <v>287</v>
      </c>
      <c r="D85" s="126"/>
      <c r="E85" s="126"/>
      <c r="F85" s="127"/>
      <c r="G85" s="111"/>
      <c r="H85" s="131">
        <v>11</v>
      </c>
      <c r="I85" s="131">
        <v>1</v>
      </c>
      <c r="J85" s="218">
        <v>0</v>
      </c>
      <c r="K85" s="219">
        <v>0</v>
      </c>
      <c r="L85" s="220"/>
      <c r="M85" s="220"/>
      <c r="N85" s="220"/>
      <c r="O85" s="220"/>
      <c r="P85" s="209">
        <f>P87</f>
        <v>50000</v>
      </c>
      <c r="Q85" s="209">
        <f>Q87</f>
        <v>60000</v>
      </c>
      <c r="R85" s="209">
        <f>R87</f>
        <v>60000</v>
      </c>
      <c r="S85" s="209">
        <f>S87</f>
        <v>50000</v>
      </c>
      <c r="T85" s="209">
        <f>T87</f>
        <v>50000</v>
      </c>
      <c r="U85" s="117"/>
    </row>
    <row r="86" spans="1:21" ht="50.25" customHeight="1" x14ac:dyDescent="0.2">
      <c r="A86" s="109"/>
      <c r="B86" s="135"/>
      <c r="C86" s="221"/>
      <c r="D86" s="222"/>
      <c r="E86" s="222"/>
      <c r="F86" s="198" t="s">
        <v>243</v>
      </c>
      <c r="G86" s="111"/>
      <c r="H86" s="131">
        <v>11</v>
      </c>
      <c r="I86" s="131">
        <v>1</v>
      </c>
      <c r="J86" s="122">
        <v>6200000000</v>
      </c>
      <c r="K86" s="219">
        <v>0</v>
      </c>
      <c r="L86" s="220"/>
      <c r="M86" s="220"/>
      <c r="N86" s="220"/>
      <c r="O86" s="220"/>
      <c r="P86" s="209">
        <f>P87</f>
        <v>50000</v>
      </c>
      <c r="Q86" s="209">
        <f t="shared" ref="Q86:T86" si="26">Q87</f>
        <v>60000</v>
      </c>
      <c r="R86" s="209">
        <f t="shared" si="26"/>
        <v>60000</v>
      </c>
      <c r="S86" s="209">
        <f t="shared" si="26"/>
        <v>50000</v>
      </c>
      <c r="T86" s="209">
        <f t="shared" si="26"/>
        <v>50000</v>
      </c>
      <c r="U86" s="117"/>
    </row>
    <row r="87" spans="1:21" ht="36.75" customHeight="1" x14ac:dyDescent="0.2">
      <c r="A87" s="109"/>
      <c r="B87" s="135"/>
      <c r="C87" s="135"/>
      <c r="D87" s="136"/>
      <c r="E87" s="136"/>
      <c r="F87" s="199" t="s">
        <v>288</v>
      </c>
      <c r="G87" s="111"/>
      <c r="H87" s="131">
        <v>11</v>
      </c>
      <c r="I87" s="131">
        <v>1</v>
      </c>
      <c r="J87" s="132">
        <v>6280000000</v>
      </c>
      <c r="K87" s="219">
        <v>0</v>
      </c>
      <c r="L87" s="210"/>
      <c r="M87" s="210"/>
      <c r="N87" s="210"/>
      <c r="O87" s="210"/>
      <c r="P87" s="209">
        <f>P89</f>
        <v>50000</v>
      </c>
      <c r="Q87" s="209">
        <f>Q89</f>
        <v>60000</v>
      </c>
      <c r="R87" s="209">
        <f>R89</f>
        <v>60000</v>
      </c>
      <c r="S87" s="209">
        <f>S89</f>
        <v>50000</v>
      </c>
      <c r="T87" s="209">
        <f>T89</f>
        <v>50000</v>
      </c>
      <c r="U87" s="117"/>
    </row>
    <row r="88" spans="1:21" ht="41.25" customHeight="1" x14ac:dyDescent="0.2">
      <c r="A88" s="109"/>
      <c r="B88" s="135"/>
      <c r="C88" s="135"/>
      <c r="D88" s="136"/>
      <c r="E88" s="136"/>
      <c r="F88" s="199" t="s">
        <v>289</v>
      </c>
      <c r="G88" s="111"/>
      <c r="H88" s="131">
        <v>11</v>
      </c>
      <c r="I88" s="131">
        <v>1</v>
      </c>
      <c r="J88" s="132">
        <v>6280095240</v>
      </c>
      <c r="K88" s="219">
        <v>0</v>
      </c>
      <c r="L88" s="210"/>
      <c r="M88" s="210"/>
      <c r="N88" s="210"/>
      <c r="O88" s="210"/>
      <c r="P88" s="209">
        <f>P89</f>
        <v>50000</v>
      </c>
      <c r="Q88" s="209"/>
      <c r="R88" s="209"/>
      <c r="S88" s="209">
        <f>S89</f>
        <v>50000</v>
      </c>
      <c r="T88" s="209">
        <f>T89</f>
        <v>50000</v>
      </c>
      <c r="U88" s="117"/>
    </row>
    <row r="89" spans="1:21" ht="32.25" customHeight="1" x14ac:dyDescent="0.2">
      <c r="A89" s="109"/>
      <c r="B89" s="135"/>
      <c r="C89" s="135"/>
      <c r="D89" s="136"/>
      <c r="E89" s="136"/>
      <c r="F89" s="137" t="s">
        <v>250</v>
      </c>
      <c r="G89" s="111"/>
      <c r="H89" s="131">
        <v>11</v>
      </c>
      <c r="I89" s="131">
        <v>1</v>
      </c>
      <c r="J89" s="132">
        <v>6280095240</v>
      </c>
      <c r="K89" s="219">
        <v>240</v>
      </c>
      <c r="L89" s="210"/>
      <c r="M89" s="210"/>
      <c r="N89" s="210"/>
      <c r="O89" s="210"/>
      <c r="P89" s="209">
        <v>50000</v>
      </c>
      <c r="Q89" s="209">
        <v>60000</v>
      </c>
      <c r="R89" s="209">
        <v>60000</v>
      </c>
      <c r="S89" s="209">
        <v>50000</v>
      </c>
      <c r="T89" s="209">
        <v>50000</v>
      </c>
      <c r="U89" s="117"/>
    </row>
    <row r="90" spans="1:21" ht="15" customHeight="1" x14ac:dyDescent="0.2">
      <c r="A90" s="102"/>
      <c r="B90" s="103" t="s">
        <v>290</v>
      </c>
      <c r="C90" s="103"/>
      <c r="D90" s="103"/>
      <c r="E90" s="103"/>
      <c r="F90" s="103"/>
      <c r="G90" s="223">
        <v>0</v>
      </c>
      <c r="H90" s="223"/>
      <c r="I90" s="223"/>
      <c r="J90" s="224"/>
      <c r="K90" s="225"/>
      <c r="L90" s="226">
        <v>10851700</v>
      </c>
      <c r="M90" s="226">
        <v>0</v>
      </c>
      <c r="N90" s="226">
        <v>0</v>
      </c>
      <c r="O90" s="226">
        <v>0</v>
      </c>
      <c r="P90" s="116">
        <f t="shared" ref="P90:R90" si="27">P7+P30+P37+P53+P61+P76+P84</f>
        <v>24485719.66</v>
      </c>
      <c r="Q90" s="116" t="e">
        <f t="shared" si="27"/>
        <v>#REF!</v>
      </c>
      <c r="R90" s="116" t="e">
        <f t="shared" si="27"/>
        <v>#REF!</v>
      </c>
      <c r="S90" s="116">
        <f>S7+S30+S37+S53+S61+S76+S84</f>
        <v>13956300</v>
      </c>
      <c r="T90" s="116">
        <f>T7+T30+T37+T53+T61+T76+T84</f>
        <v>14181800</v>
      </c>
      <c r="U90" s="227" t="s">
        <v>241</v>
      </c>
    </row>
    <row r="91" spans="1:21" ht="11.25" customHeight="1" x14ac:dyDescent="0.2">
      <c r="A91" s="102"/>
      <c r="B91" s="242"/>
      <c r="C91" s="242"/>
      <c r="D91" s="242"/>
      <c r="E91" s="242"/>
      <c r="F91" s="242"/>
      <c r="G91" s="237"/>
      <c r="H91" s="237"/>
      <c r="I91" s="237"/>
      <c r="J91" s="243"/>
      <c r="K91" s="243"/>
      <c r="L91" s="244"/>
      <c r="M91" s="244"/>
      <c r="N91" s="244"/>
      <c r="O91" s="244"/>
      <c r="P91" s="245"/>
      <c r="Q91" s="244"/>
      <c r="R91" s="244"/>
      <c r="S91" s="244"/>
      <c r="T91" s="244"/>
      <c r="U91" s="237"/>
    </row>
    <row r="92" spans="1:21" ht="12.75" customHeight="1" x14ac:dyDescent="0.2">
      <c r="A92" s="102"/>
      <c r="B92" s="102"/>
      <c r="C92" s="102"/>
      <c r="D92" s="102"/>
      <c r="E92" s="102"/>
      <c r="F92" s="102"/>
      <c r="G92" s="101"/>
      <c r="H92" s="101"/>
      <c r="I92" s="101"/>
      <c r="J92" s="246"/>
      <c r="K92" s="247"/>
      <c r="L92" s="101"/>
      <c r="M92" s="101"/>
      <c r="N92" s="101"/>
      <c r="O92" s="101"/>
      <c r="P92" s="248"/>
      <c r="Q92" s="101"/>
      <c r="R92" s="101"/>
      <c r="S92" s="101"/>
      <c r="T92" s="101"/>
      <c r="U92" s="101"/>
    </row>
    <row r="93" spans="1:21" ht="12.75" customHeight="1" x14ac:dyDescent="0.2">
      <c r="A93" s="102"/>
      <c r="B93" s="102"/>
      <c r="C93" s="102"/>
      <c r="D93" s="102"/>
      <c r="E93" s="102"/>
      <c r="F93" s="102"/>
      <c r="G93" s="101"/>
      <c r="H93" s="101"/>
      <c r="I93" s="249"/>
      <c r="J93" s="250"/>
      <c r="K93" s="251"/>
      <c r="L93" s="252"/>
      <c r="M93" s="252"/>
      <c r="N93" s="101"/>
      <c r="O93" s="101"/>
      <c r="P93" s="248"/>
      <c r="Q93" s="101"/>
      <c r="R93" s="101"/>
      <c r="S93" s="101"/>
      <c r="T93" s="101"/>
      <c r="U93" s="101"/>
    </row>
    <row r="94" spans="1:21" ht="12.75" customHeight="1" x14ac:dyDescent="0.2">
      <c r="A94" s="102"/>
      <c r="B94" s="102"/>
      <c r="C94" s="102"/>
      <c r="D94" s="102"/>
      <c r="E94" s="102"/>
      <c r="F94" s="102"/>
      <c r="G94" s="101"/>
      <c r="H94" s="101"/>
      <c r="I94" s="249"/>
      <c r="J94" s="250"/>
      <c r="K94" s="247"/>
      <c r="L94" s="253"/>
      <c r="M94" s="253"/>
      <c r="N94" s="253"/>
      <c r="O94" s="101"/>
      <c r="P94" s="248"/>
      <c r="Q94" s="101"/>
      <c r="R94" s="101"/>
      <c r="S94" s="101"/>
      <c r="T94" s="101"/>
      <c r="U94" s="101"/>
    </row>
    <row r="95" spans="1:21" ht="12.75" customHeight="1" x14ac:dyDescent="0.2">
      <c r="A95" s="102"/>
      <c r="B95" s="102"/>
      <c r="C95" s="102"/>
      <c r="D95" s="102"/>
      <c r="E95" s="102"/>
      <c r="F95" s="102"/>
      <c r="G95" s="101"/>
      <c r="H95" s="101"/>
      <c r="I95" s="249"/>
      <c r="J95" s="250"/>
      <c r="K95" s="247"/>
      <c r="L95" s="101"/>
      <c r="M95" s="101"/>
      <c r="N95" s="101"/>
      <c r="O95" s="101"/>
      <c r="P95" s="248"/>
      <c r="Q95" s="101"/>
      <c r="R95" s="101"/>
      <c r="S95" s="101"/>
      <c r="T95" s="101"/>
      <c r="U95" s="101"/>
    </row>
    <row r="96" spans="1:21" ht="12.75" customHeight="1" x14ac:dyDescent="0.2">
      <c r="A96" s="102"/>
      <c r="B96" s="102"/>
      <c r="C96" s="102"/>
      <c r="D96" s="102"/>
      <c r="E96" s="102"/>
      <c r="F96" s="102"/>
      <c r="G96" s="101"/>
      <c r="H96" s="101"/>
      <c r="I96" s="249"/>
      <c r="J96" s="250"/>
      <c r="K96" s="247"/>
      <c r="L96" s="253"/>
      <c r="M96" s="253"/>
      <c r="N96" s="253"/>
      <c r="O96" s="101"/>
      <c r="P96" s="248"/>
      <c r="Q96" s="101"/>
      <c r="R96" s="101"/>
      <c r="S96" s="101"/>
      <c r="T96" s="101"/>
      <c r="U96" s="101"/>
    </row>
    <row r="97" spans="1:21" ht="12.75" customHeight="1" x14ac:dyDescent="0.2">
      <c r="A97" s="102"/>
      <c r="B97" s="102"/>
      <c r="C97" s="102"/>
      <c r="D97" s="102"/>
      <c r="E97" s="102"/>
      <c r="F97" s="102"/>
      <c r="G97" s="101"/>
      <c r="H97" s="101"/>
      <c r="I97" s="101"/>
      <c r="J97" s="246"/>
      <c r="K97" s="247"/>
      <c r="L97" s="101"/>
      <c r="M97" s="101"/>
      <c r="N97" s="101"/>
      <c r="O97" s="101"/>
      <c r="P97" s="248"/>
      <c r="Q97" s="101"/>
      <c r="R97" s="101"/>
      <c r="S97" s="101"/>
      <c r="T97" s="101"/>
      <c r="U97" s="101"/>
    </row>
    <row r="98" spans="1:21" ht="12.75" customHeight="1" x14ac:dyDescent="0.2">
      <c r="A98" s="102"/>
      <c r="B98" s="102"/>
      <c r="C98" s="102"/>
      <c r="D98" s="102"/>
      <c r="E98" s="102"/>
      <c r="F98" s="102"/>
      <c r="G98" s="101"/>
      <c r="H98" s="101"/>
      <c r="I98" s="101"/>
      <c r="J98" s="246"/>
      <c r="K98" s="247"/>
      <c r="L98" s="101"/>
      <c r="M98" s="249"/>
      <c r="N98" s="101"/>
      <c r="O98" s="101"/>
      <c r="P98" s="248"/>
      <c r="Q98" s="101"/>
      <c r="R98" s="101"/>
      <c r="S98" s="101"/>
      <c r="T98" s="101"/>
      <c r="U98" s="101"/>
    </row>
    <row r="99" spans="1:21" ht="12.75" customHeight="1" x14ac:dyDescent="0.2">
      <c r="A99" s="102"/>
      <c r="B99" s="102"/>
      <c r="C99" s="102"/>
      <c r="D99" s="102"/>
      <c r="E99" s="102"/>
      <c r="F99" s="102"/>
      <c r="G99" s="101"/>
      <c r="H99" s="101"/>
      <c r="I99" s="101"/>
      <c r="J99" s="246"/>
      <c r="K99" s="247"/>
      <c r="L99" s="101"/>
      <c r="M99" s="101"/>
      <c r="N99" s="254"/>
      <c r="O99" s="101"/>
      <c r="P99" s="248"/>
      <c r="Q99" s="101"/>
      <c r="R99" s="101"/>
      <c r="S99" s="101"/>
      <c r="T99" s="101"/>
      <c r="U99" s="101"/>
    </row>
  </sheetData>
  <mergeCells count="50">
    <mergeCell ref="B90:F90"/>
    <mergeCell ref="B76:F76"/>
    <mergeCell ref="C77:F77"/>
    <mergeCell ref="D79:F79"/>
    <mergeCell ref="E80:F80"/>
    <mergeCell ref="B84:F84"/>
    <mergeCell ref="C85:F85"/>
    <mergeCell ref="E57:F57"/>
    <mergeCell ref="B61:F61"/>
    <mergeCell ref="E64:F64"/>
    <mergeCell ref="C66:F66"/>
    <mergeCell ref="D67:F67"/>
    <mergeCell ref="D68:F68"/>
    <mergeCell ref="B37:F37"/>
    <mergeCell ref="C38:F38"/>
    <mergeCell ref="D40:F40"/>
    <mergeCell ref="E41:F41"/>
    <mergeCell ref="C43:F43"/>
    <mergeCell ref="D45:F45"/>
    <mergeCell ref="E11:F11"/>
    <mergeCell ref="C13:F13"/>
    <mergeCell ref="B14:F14"/>
    <mergeCell ref="D15:F15"/>
    <mergeCell ref="E16:F16"/>
    <mergeCell ref="C21:F21"/>
    <mergeCell ref="I1:K1"/>
    <mergeCell ref="I3:T3"/>
    <mergeCell ref="S4:T4"/>
    <mergeCell ref="A5:T5"/>
    <mergeCell ref="B6:F6"/>
    <mergeCell ref="C62:F62"/>
    <mergeCell ref="D63:F63"/>
    <mergeCell ref="E69:F69"/>
    <mergeCell ref="B53:F53"/>
    <mergeCell ref="C54:F54"/>
    <mergeCell ref="C55:F55"/>
    <mergeCell ref="D56:F56"/>
    <mergeCell ref="E46:F46"/>
    <mergeCell ref="C48:F48"/>
    <mergeCell ref="B30:F30"/>
    <mergeCell ref="C31:F31"/>
    <mergeCell ref="D33:F33"/>
    <mergeCell ref="E34:F34"/>
    <mergeCell ref="B22:F22"/>
    <mergeCell ref="B26:F26"/>
    <mergeCell ref="D23:F23"/>
    <mergeCell ref="B7:F7"/>
    <mergeCell ref="C8:F8"/>
    <mergeCell ref="B9:F9"/>
    <mergeCell ref="D10:F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workbookViewId="0">
      <selection activeCell="C1" sqref="C1"/>
    </sheetView>
  </sheetViews>
  <sheetFormatPr defaultRowHeight="12.75" x14ac:dyDescent="0.2"/>
  <cols>
    <col min="1" max="1" width="0.5703125" customWidth="1"/>
    <col min="2" max="2" width="0.7109375" customWidth="1"/>
    <col min="3" max="3" width="1.42578125" customWidth="1"/>
    <col min="4" max="4" width="0.7109375" customWidth="1"/>
    <col min="5" max="5" width="0.85546875" customWidth="1"/>
    <col min="9" max="9" width="13.42578125" customWidth="1"/>
    <col min="10" max="10" width="6.7109375" customWidth="1"/>
    <col min="11" max="12" width="6.5703125" customWidth="1"/>
    <col min="13" max="13" width="13" style="47" customWidth="1"/>
    <col min="14" max="14" width="7.5703125" customWidth="1"/>
    <col min="15" max="15" width="15.140625" customWidth="1"/>
    <col min="16" max="16" width="14.42578125" customWidth="1"/>
    <col min="17" max="17" width="14.5703125" customWidth="1"/>
  </cols>
  <sheetData>
    <row r="1" spans="1:17" ht="18.75" x14ac:dyDescent="0.3">
      <c r="A1" s="259"/>
      <c r="B1" s="259"/>
      <c r="C1" s="259"/>
      <c r="D1" s="259"/>
      <c r="E1" s="259"/>
      <c r="F1" s="259"/>
      <c r="G1" s="259"/>
      <c r="H1" s="259"/>
      <c r="I1" s="260"/>
      <c r="J1" s="261"/>
      <c r="K1" s="261"/>
      <c r="L1" s="261"/>
      <c r="M1" s="262" t="s">
        <v>294</v>
      </c>
      <c r="N1" s="263"/>
      <c r="O1" s="264"/>
      <c r="P1" s="264"/>
    </row>
    <row r="2" spans="1:17" ht="17.25" customHeight="1" x14ac:dyDescent="0.3">
      <c r="A2" s="260"/>
      <c r="B2" s="260"/>
      <c r="C2" s="260"/>
      <c r="D2" s="260"/>
      <c r="E2" s="260"/>
      <c r="F2" s="260"/>
      <c r="G2" s="260"/>
      <c r="H2" s="260"/>
      <c r="I2" s="260"/>
      <c r="J2" s="265"/>
      <c r="K2" s="265"/>
      <c r="L2" s="265"/>
      <c r="M2" s="262" t="s">
        <v>292</v>
      </c>
      <c r="N2" s="263"/>
      <c r="O2" s="264"/>
      <c r="P2" s="264"/>
    </row>
    <row r="3" spans="1:17" ht="18.75" x14ac:dyDescent="0.3">
      <c r="A3" s="260"/>
      <c r="B3" s="260"/>
      <c r="C3" s="260"/>
      <c r="D3" s="260"/>
      <c r="E3" s="260"/>
      <c r="F3" s="260"/>
      <c r="G3" s="260"/>
      <c r="H3" s="260"/>
      <c r="I3" s="260"/>
      <c r="J3" s="265"/>
      <c r="K3" s="265"/>
      <c r="L3" s="265"/>
      <c r="M3" s="262" t="s">
        <v>295</v>
      </c>
      <c r="N3" s="263"/>
      <c r="O3" s="264"/>
      <c r="P3" s="264"/>
    </row>
    <row r="4" spans="1:17" ht="18.75" customHeight="1" x14ac:dyDescent="0.2">
      <c r="A4" s="266" t="s">
        <v>296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</row>
    <row r="5" spans="1:17" ht="19.149999999999999" customHeight="1" x14ac:dyDescent="0.2">
      <c r="A5" s="266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</row>
    <row r="6" spans="1:17" ht="18.75" x14ac:dyDescent="0.2">
      <c r="A6" s="260" t="s">
        <v>241</v>
      </c>
      <c r="B6" s="260"/>
      <c r="C6" s="260"/>
      <c r="D6" s="260"/>
      <c r="E6" s="260"/>
      <c r="F6" s="260"/>
      <c r="G6" s="260"/>
      <c r="H6" s="260"/>
      <c r="I6" s="260"/>
      <c r="J6" s="267"/>
      <c r="K6" s="267"/>
      <c r="L6" s="267"/>
      <c r="M6" s="268"/>
      <c r="N6" s="268"/>
      <c r="O6" s="269"/>
      <c r="P6" s="269"/>
    </row>
    <row r="7" spans="1:17" ht="15.75" thickBot="1" x14ac:dyDescent="0.3">
      <c r="A7" s="270"/>
      <c r="B7" s="270"/>
      <c r="C7" s="270"/>
      <c r="D7" s="270"/>
      <c r="E7" s="270"/>
      <c r="F7" s="270"/>
      <c r="G7" s="270"/>
      <c r="H7" s="270"/>
      <c r="I7" s="270"/>
      <c r="J7" s="271"/>
      <c r="K7" s="271"/>
      <c r="L7" s="271"/>
      <c r="M7" s="272"/>
      <c r="N7" s="272"/>
      <c r="O7" s="273"/>
      <c r="P7" s="273"/>
      <c r="Q7" s="274"/>
    </row>
    <row r="8" spans="1:17" ht="29.25" customHeight="1" x14ac:dyDescent="0.2">
      <c r="A8" s="275" t="s">
        <v>230</v>
      </c>
      <c r="B8" s="276"/>
      <c r="C8" s="276"/>
      <c r="D8" s="276"/>
      <c r="E8" s="276"/>
      <c r="F8" s="276"/>
      <c r="G8" s="276"/>
      <c r="H8" s="276"/>
      <c r="I8" s="276"/>
      <c r="J8" s="277" t="s">
        <v>297</v>
      </c>
      <c r="K8" s="277" t="s">
        <v>232</v>
      </c>
      <c r="L8" s="277" t="s">
        <v>233</v>
      </c>
      <c r="M8" s="278" t="s">
        <v>234</v>
      </c>
      <c r="N8" s="278" t="s">
        <v>235</v>
      </c>
      <c r="O8" s="279">
        <v>2019</v>
      </c>
      <c r="P8" s="279">
        <v>2020</v>
      </c>
      <c r="Q8" s="280">
        <v>2021</v>
      </c>
    </row>
    <row r="9" spans="1:17" ht="19.149999999999999" customHeight="1" thickBot="1" x14ac:dyDescent="0.3">
      <c r="A9" s="281" t="s">
        <v>298</v>
      </c>
      <c r="B9" s="282"/>
      <c r="C9" s="282"/>
      <c r="D9" s="282"/>
      <c r="E9" s="282"/>
      <c r="F9" s="282"/>
      <c r="G9" s="282"/>
      <c r="H9" s="282"/>
      <c r="I9" s="283"/>
      <c r="J9" s="284">
        <v>232</v>
      </c>
      <c r="K9" s="285">
        <v>0</v>
      </c>
      <c r="L9" s="285">
        <v>0</v>
      </c>
      <c r="M9" s="286">
        <v>0</v>
      </c>
      <c r="N9" s="287">
        <v>0</v>
      </c>
      <c r="O9" s="288">
        <f>O10+O42+O52+O71+O81+O100+O109</f>
        <v>24485719.66</v>
      </c>
      <c r="P9" s="288">
        <f t="shared" ref="P9:Q9" si="0">P10+P42+P52+P71+P81+P100+P109</f>
        <v>13956300</v>
      </c>
      <c r="Q9" s="288">
        <f t="shared" si="0"/>
        <v>14181800</v>
      </c>
    </row>
    <row r="10" spans="1:17" ht="18.75" customHeight="1" x14ac:dyDescent="0.2">
      <c r="A10" s="289" t="s">
        <v>240</v>
      </c>
      <c r="B10" s="290"/>
      <c r="C10" s="290"/>
      <c r="D10" s="290"/>
      <c r="E10" s="290"/>
      <c r="F10" s="290"/>
      <c r="G10" s="290"/>
      <c r="H10" s="290"/>
      <c r="I10" s="290"/>
      <c r="J10" s="291">
        <v>232</v>
      </c>
      <c r="K10" s="292">
        <v>1</v>
      </c>
      <c r="L10" s="292">
        <v>0</v>
      </c>
      <c r="M10" s="293">
        <v>0</v>
      </c>
      <c r="N10" s="294">
        <v>0</v>
      </c>
      <c r="O10" s="295">
        <f>O11+O18+O31+O36</f>
        <v>5034759.58</v>
      </c>
      <c r="P10" s="295">
        <f t="shared" ref="P10:Q10" si="1">P11+P18+P31</f>
        <v>4744866</v>
      </c>
      <c r="Q10" s="295">
        <f t="shared" si="1"/>
        <v>4744866</v>
      </c>
    </row>
    <row r="11" spans="1:17" ht="60.75" customHeight="1" x14ac:dyDescent="0.2">
      <c r="A11" s="296"/>
      <c r="B11" s="297"/>
      <c r="C11" s="298" t="s">
        <v>242</v>
      </c>
      <c r="D11" s="298"/>
      <c r="E11" s="298"/>
      <c r="F11" s="298"/>
      <c r="G11" s="298"/>
      <c r="H11" s="298"/>
      <c r="I11" s="298"/>
      <c r="J11" s="291">
        <v>232</v>
      </c>
      <c r="K11" s="292">
        <v>1</v>
      </c>
      <c r="L11" s="292">
        <v>2</v>
      </c>
      <c r="M11" s="293">
        <v>0</v>
      </c>
      <c r="N11" s="294">
        <v>0</v>
      </c>
      <c r="O11" s="295">
        <f>O15</f>
        <v>1171000</v>
      </c>
      <c r="P11" s="295">
        <f t="shared" ref="P11:Q11" si="2">P15</f>
        <v>1171000</v>
      </c>
      <c r="Q11" s="299">
        <f t="shared" si="2"/>
        <v>1171000</v>
      </c>
    </row>
    <row r="12" spans="1:17" ht="109.5" customHeight="1" x14ac:dyDescent="0.25">
      <c r="A12" s="296"/>
      <c r="B12" s="297"/>
      <c r="C12" s="300"/>
      <c r="D12" s="301" t="s">
        <v>243</v>
      </c>
      <c r="E12" s="302"/>
      <c r="F12" s="302"/>
      <c r="G12" s="302"/>
      <c r="H12" s="302"/>
      <c r="I12" s="303"/>
      <c r="J12" s="291">
        <v>232</v>
      </c>
      <c r="K12" s="292">
        <v>1</v>
      </c>
      <c r="L12" s="292">
        <v>2</v>
      </c>
      <c r="M12" s="304">
        <v>6200000000</v>
      </c>
      <c r="N12" s="294">
        <v>0</v>
      </c>
      <c r="O12" s="295">
        <f>O13</f>
        <v>1171000</v>
      </c>
      <c r="P12" s="295">
        <f t="shared" ref="P12:Q14" si="3">P13</f>
        <v>1171000</v>
      </c>
      <c r="Q12" s="295">
        <f t="shared" si="3"/>
        <v>1171000</v>
      </c>
    </row>
    <row r="13" spans="1:17" ht="60" customHeight="1" x14ac:dyDescent="0.25">
      <c r="A13" s="296"/>
      <c r="B13" s="297"/>
      <c r="C13" s="300"/>
      <c r="D13" s="305" t="s">
        <v>244</v>
      </c>
      <c r="E13" s="306"/>
      <c r="F13" s="306"/>
      <c r="G13" s="306"/>
      <c r="H13" s="306"/>
      <c r="I13" s="307"/>
      <c r="J13" s="308">
        <v>232</v>
      </c>
      <c r="K13" s="309">
        <v>1</v>
      </c>
      <c r="L13" s="309">
        <v>2</v>
      </c>
      <c r="M13" s="310">
        <v>6210000000</v>
      </c>
      <c r="N13" s="311">
        <v>0</v>
      </c>
      <c r="O13" s="312">
        <f>O14</f>
        <v>1171000</v>
      </c>
      <c r="P13" s="312">
        <f t="shared" si="3"/>
        <v>1171000</v>
      </c>
      <c r="Q13" s="312">
        <f t="shared" si="3"/>
        <v>1171000</v>
      </c>
    </row>
    <row r="14" spans="1:17" ht="15" x14ac:dyDescent="0.25">
      <c r="A14" s="296"/>
      <c r="B14" s="297"/>
      <c r="C14" s="300"/>
      <c r="D14" s="313"/>
      <c r="E14" s="314" t="s">
        <v>245</v>
      </c>
      <c r="F14" s="314"/>
      <c r="G14" s="314"/>
      <c r="H14" s="314"/>
      <c r="I14" s="314"/>
      <c r="J14" s="308">
        <v>232</v>
      </c>
      <c r="K14" s="309">
        <v>1</v>
      </c>
      <c r="L14" s="309">
        <v>2</v>
      </c>
      <c r="M14" s="310">
        <v>6210010010</v>
      </c>
      <c r="N14" s="311">
        <v>0</v>
      </c>
      <c r="O14" s="312">
        <f>O15</f>
        <v>1171000</v>
      </c>
      <c r="P14" s="312">
        <f t="shared" si="3"/>
        <v>1171000</v>
      </c>
      <c r="Q14" s="312">
        <f t="shared" si="3"/>
        <v>1171000</v>
      </c>
    </row>
    <row r="15" spans="1:17" ht="33" customHeight="1" x14ac:dyDescent="0.25">
      <c r="A15" s="296"/>
      <c r="B15" s="297"/>
      <c r="C15" s="300"/>
      <c r="D15" s="313"/>
      <c r="E15" s="313"/>
      <c r="F15" s="314" t="s">
        <v>246</v>
      </c>
      <c r="G15" s="314"/>
      <c r="H15" s="314"/>
      <c r="I15" s="314"/>
      <c r="J15" s="308">
        <v>232</v>
      </c>
      <c r="K15" s="309">
        <v>1</v>
      </c>
      <c r="L15" s="309">
        <v>2</v>
      </c>
      <c r="M15" s="310">
        <v>6210010010</v>
      </c>
      <c r="N15" s="311" t="s">
        <v>247</v>
      </c>
      <c r="O15" s="312">
        <f>O16+O17</f>
        <v>1171000</v>
      </c>
      <c r="P15" s="312">
        <f t="shared" ref="P15:Q15" si="4">P16+P17</f>
        <v>1171000</v>
      </c>
      <c r="Q15" s="312">
        <f t="shared" si="4"/>
        <v>1171000</v>
      </c>
    </row>
    <row r="16" spans="1:17" ht="32.25" customHeight="1" x14ac:dyDescent="0.25">
      <c r="A16" s="296"/>
      <c r="B16" s="297"/>
      <c r="C16" s="300"/>
      <c r="D16" s="313"/>
      <c r="E16" s="313"/>
      <c r="F16" s="315" t="s">
        <v>299</v>
      </c>
      <c r="G16" s="315"/>
      <c r="H16" s="315"/>
      <c r="I16" s="315"/>
      <c r="J16" s="308">
        <v>232</v>
      </c>
      <c r="K16" s="309">
        <v>1</v>
      </c>
      <c r="L16" s="309">
        <v>2</v>
      </c>
      <c r="M16" s="310">
        <v>6210010010</v>
      </c>
      <c r="N16" s="311">
        <v>121</v>
      </c>
      <c r="O16" s="312">
        <v>899000</v>
      </c>
      <c r="P16" s="312">
        <v>899000</v>
      </c>
      <c r="Q16" s="312">
        <v>899000</v>
      </c>
    </row>
    <row r="17" spans="1:17" ht="60" customHeight="1" x14ac:dyDescent="0.25">
      <c r="A17" s="296"/>
      <c r="B17" s="297"/>
      <c r="C17" s="300"/>
      <c r="D17" s="313"/>
      <c r="E17" s="313"/>
      <c r="F17" s="316" t="s">
        <v>300</v>
      </c>
      <c r="G17" s="316"/>
      <c r="H17" s="316"/>
      <c r="I17" s="316"/>
      <c r="J17" s="308">
        <v>232</v>
      </c>
      <c r="K17" s="309">
        <v>1</v>
      </c>
      <c r="L17" s="309">
        <v>2</v>
      </c>
      <c r="M17" s="310">
        <v>6210010010</v>
      </c>
      <c r="N17" s="311">
        <v>129</v>
      </c>
      <c r="O17" s="312">
        <v>272000</v>
      </c>
      <c r="P17" s="312">
        <v>272000</v>
      </c>
      <c r="Q17" s="312">
        <v>272000</v>
      </c>
    </row>
    <row r="18" spans="1:17" ht="90" customHeight="1" x14ac:dyDescent="0.2">
      <c r="A18" s="296"/>
      <c r="B18" s="297"/>
      <c r="C18" s="298" t="s">
        <v>248</v>
      </c>
      <c r="D18" s="298"/>
      <c r="E18" s="298"/>
      <c r="F18" s="298"/>
      <c r="G18" s="298"/>
      <c r="H18" s="298"/>
      <c r="I18" s="298"/>
      <c r="J18" s="291">
        <v>232</v>
      </c>
      <c r="K18" s="292">
        <v>1</v>
      </c>
      <c r="L18" s="292">
        <v>4</v>
      </c>
      <c r="M18" s="293">
        <v>0</v>
      </c>
      <c r="N18" s="294">
        <v>0</v>
      </c>
      <c r="O18" s="295">
        <f>O22+O25+O27+O28</f>
        <v>3814419.58</v>
      </c>
      <c r="P18" s="295">
        <f>P22+P25+P27+P28</f>
        <v>3526945</v>
      </c>
      <c r="Q18" s="299">
        <f>Q22+Q25+Q27+Q28</f>
        <v>3526945</v>
      </c>
    </row>
    <row r="19" spans="1:17" ht="90" customHeight="1" x14ac:dyDescent="0.25">
      <c r="A19" s="296"/>
      <c r="B19" s="297"/>
      <c r="C19" s="300"/>
      <c r="D19" s="317" t="s">
        <v>243</v>
      </c>
      <c r="E19" s="317"/>
      <c r="F19" s="317"/>
      <c r="G19" s="317"/>
      <c r="H19" s="317"/>
      <c r="I19" s="317"/>
      <c r="J19" s="291">
        <v>232</v>
      </c>
      <c r="K19" s="292">
        <v>1</v>
      </c>
      <c r="L19" s="292">
        <v>4</v>
      </c>
      <c r="M19" s="304">
        <v>6200000000</v>
      </c>
      <c r="N19" s="294">
        <v>0</v>
      </c>
      <c r="O19" s="295">
        <f>O20</f>
        <v>3814419.58</v>
      </c>
      <c r="P19" s="295">
        <v>2490100</v>
      </c>
      <c r="Q19" s="299">
        <v>2490100</v>
      </c>
    </row>
    <row r="20" spans="1:17" ht="42" customHeight="1" x14ac:dyDescent="0.25">
      <c r="A20" s="296"/>
      <c r="B20" s="297"/>
      <c r="C20" s="300"/>
      <c r="D20" s="318" t="s">
        <v>244</v>
      </c>
      <c r="E20" s="319"/>
      <c r="F20" s="319"/>
      <c r="G20" s="319"/>
      <c r="H20" s="319"/>
      <c r="I20" s="320"/>
      <c r="J20" s="308">
        <v>232</v>
      </c>
      <c r="K20" s="309">
        <v>1</v>
      </c>
      <c r="L20" s="309">
        <v>4</v>
      </c>
      <c r="M20" s="310">
        <v>6210000000</v>
      </c>
      <c r="N20" s="311">
        <v>0</v>
      </c>
      <c r="O20" s="312">
        <f>O22+O25+O27+O28</f>
        <v>3814419.58</v>
      </c>
      <c r="P20" s="312">
        <f>P22+P25+P27+P28</f>
        <v>3526945</v>
      </c>
      <c r="Q20" s="321">
        <f>Q22+Q25+Q27+Q28</f>
        <v>3526945</v>
      </c>
    </row>
    <row r="21" spans="1:17" ht="30.75" customHeight="1" x14ac:dyDescent="0.25">
      <c r="A21" s="296"/>
      <c r="B21" s="297"/>
      <c r="C21" s="300"/>
      <c r="D21" s="322"/>
      <c r="E21" s="323" t="s">
        <v>249</v>
      </c>
      <c r="F21" s="323"/>
      <c r="G21" s="323"/>
      <c r="H21" s="323"/>
      <c r="I21" s="323"/>
      <c r="J21" s="308">
        <v>232</v>
      </c>
      <c r="K21" s="309">
        <v>1</v>
      </c>
      <c r="L21" s="309">
        <v>4</v>
      </c>
      <c r="M21" s="324">
        <v>6210010020</v>
      </c>
      <c r="N21" s="311">
        <v>0</v>
      </c>
      <c r="O21" s="312">
        <f>O22+O25+O27+O28</f>
        <v>3814419.58</v>
      </c>
      <c r="P21" s="312">
        <f>P22+P25+P27+P28</f>
        <v>3526945</v>
      </c>
      <c r="Q21" s="321">
        <f>Q22+Q25+Q27+Q28</f>
        <v>3526945</v>
      </c>
    </row>
    <row r="22" spans="1:17" ht="44.25" customHeight="1" x14ac:dyDescent="0.25">
      <c r="A22" s="296"/>
      <c r="B22" s="297"/>
      <c r="C22" s="300"/>
      <c r="D22" s="322"/>
      <c r="E22" s="322"/>
      <c r="F22" s="323" t="s">
        <v>246</v>
      </c>
      <c r="G22" s="323"/>
      <c r="H22" s="323"/>
      <c r="I22" s="323"/>
      <c r="J22" s="308">
        <v>232</v>
      </c>
      <c r="K22" s="309">
        <v>1</v>
      </c>
      <c r="L22" s="309">
        <v>4</v>
      </c>
      <c r="M22" s="310">
        <v>6210010020</v>
      </c>
      <c r="N22" s="311" t="s">
        <v>247</v>
      </c>
      <c r="O22" s="312">
        <f>O23+O24</f>
        <v>2862400</v>
      </c>
      <c r="P22" s="312">
        <f t="shared" ref="P22:Q22" si="5">P23+P24</f>
        <v>2862400</v>
      </c>
      <c r="Q22" s="312">
        <f t="shared" si="5"/>
        <v>2862400</v>
      </c>
    </row>
    <row r="23" spans="1:17" ht="43.5" customHeight="1" x14ac:dyDescent="0.25">
      <c r="A23" s="296"/>
      <c r="B23" s="297"/>
      <c r="C23" s="300"/>
      <c r="D23" s="322"/>
      <c r="E23" s="322"/>
      <c r="F23" s="325" t="s">
        <v>299</v>
      </c>
      <c r="G23" s="325"/>
      <c r="H23" s="325"/>
      <c r="I23" s="325"/>
      <c r="J23" s="308">
        <v>232</v>
      </c>
      <c r="K23" s="309">
        <v>1</v>
      </c>
      <c r="L23" s="309">
        <v>4</v>
      </c>
      <c r="M23" s="310">
        <v>6210010020</v>
      </c>
      <c r="N23" s="311">
        <v>121</v>
      </c>
      <c r="O23" s="312">
        <v>2198400</v>
      </c>
      <c r="P23" s="312">
        <v>2198400</v>
      </c>
      <c r="Q23" s="312">
        <v>2198400</v>
      </c>
    </row>
    <row r="24" spans="1:17" ht="69" customHeight="1" x14ac:dyDescent="0.25">
      <c r="A24" s="296"/>
      <c r="B24" s="297"/>
      <c r="C24" s="300"/>
      <c r="D24" s="322"/>
      <c r="E24" s="322"/>
      <c r="F24" s="325" t="s">
        <v>300</v>
      </c>
      <c r="G24" s="325"/>
      <c r="H24" s="325"/>
      <c r="I24" s="325"/>
      <c r="J24" s="308">
        <v>232</v>
      </c>
      <c r="K24" s="309">
        <v>1</v>
      </c>
      <c r="L24" s="309">
        <v>4</v>
      </c>
      <c r="M24" s="310">
        <v>6210010020</v>
      </c>
      <c r="N24" s="311">
        <v>129</v>
      </c>
      <c r="O24" s="312">
        <v>664000</v>
      </c>
      <c r="P24" s="312">
        <v>664000</v>
      </c>
      <c r="Q24" s="312">
        <v>664000</v>
      </c>
    </row>
    <row r="25" spans="1:17" ht="35.25" customHeight="1" x14ac:dyDescent="0.25">
      <c r="A25" s="296"/>
      <c r="B25" s="297"/>
      <c r="C25" s="300"/>
      <c r="D25" s="322"/>
      <c r="E25" s="322"/>
      <c r="F25" s="323" t="s">
        <v>250</v>
      </c>
      <c r="G25" s="323"/>
      <c r="H25" s="323"/>
      <c r="I25" s="323"/>
      <c r="J25" s="308">
        <v>232</v>
      </c>
      <c r="K25" s="309">
        <v>1</v>
      </c>
      <c r="L25" s="309">
        <v>4</v>
      </c>
      <c r="M25" s="310">
        <v>6210010020</v>
      </c>
      <c r="N25" s="311" t="s">
        <v>251</v>
      </c>
      <c r="O25" s="312">
        <f>O26</f>
        <v>785449.58</v>
      </c>
      <c r="P25" s="312">
        <f t="shared" ref="P25:Q25" si="6">P26</f>
        <v>497975</v>
      </c>
      <c r="Q25" s="312">
        <f t="shared" si="6"/>
        <v>497975</v>
      </c>
    </row>
    <row r="26" spans="1:17" ht="29.25" customHeight="1" x14ac:dyDescent="0.25">
      <c r="A26" s="296"/>
      <c r="B26" s="297"/>
      <c r="C26" s="300"/>
      <c r="D26" s="322"/>
      <c r="E26" s="322"/>
      <c r="F26" s="325" t="s">
        <v>301</v>
      </c>
      <c r="G26" s="325"/>
      <c r="H26" s="325"/>
      <c r="I26" s="325"/>
      <c r="J26" s="308">
        <v>232</v>
      </c>
      <c r="K26" s="309">
        <v>1</v>
      </c>
      <c r="L26" s="309">
        <v>4</v>
      </c>
      <c r="M26" s="310">
        <v>6210010020</v>
      </c>
      <c r="N26" s="311">
        <v>244</v>
      </c>
      <c r="O26" s="326">
        <v>785449.58</v>
      </c>
      <c r="P26" s="312">
        <v>497975</v>
      </c>
      <c r="Q26" s="312">
        <v>497975</v>
      </c>
    </row>
    <row r="27" spans="1:17" ht="16.5" customHeight="1" x14ac:dyDescent="0.25">
      <c r="A27" s="296"/>
      <c r="B27" s="297"/>
      <c r="C27" s="300"/>
      <c r="D27" s="322"/>
      <c r="E27" s="322"/>
      <c r="F27" s="323" t="s">
        <v>42</v>
      </c>
      <c r="G27" s="323"/>
      <c r="H27" s="323"/>
      <c r="I27" s="323"/>
      <c r="J27" s="308">
        <v>232</v>
      </c>
      <c r="K27" s="309">
        <v>1</v>
      </c>
      <c r="L27" s="309">
        <v>4</v>
      </c>
      <c r="M27" s="310">
        <v>6210010020</v>
      </c>
      <c r="N27" s="311" t="s">
        <v>252</v>
      </c>
      <c r="O27" s="312">
        <v>66570</v>
      </c>
      <c r="P27" s="312">
        <v>66570</v>
      </c>
      <c r="Q27" s="312">
        <v>66570</v>
      </c>
    </row>
    <row r="28" spans="1:17" ht="18.75" customHeight="1" x14ac:dyDescent="0.25">
      <c r="A28" s="296"/>
      <c r="B28" s="297"/>
      <c r="C28" s="300"/>
      <c r="D28" s="322"/>
      <c r="E28" s="322"/>
      <c r="F28" s="323" t="s">
        <v>253</v>
      </c>
      <c r="G28" s="323"/>
      <c r="H28" s="323"/>
      <c r="I28" s="323"/>
      <c r="J28" s="308">
        <v>232</v>
      </c>
      <c r="K28" s="309">
        <v>1</v>
      </c>
      <c r="L28" s="309">
        <v>4</v>
      </c>
      <c r="M28" s="310">
        <v>6210010020</v>
      </c>
      <c r="N28" s="311" t="s">
        <v>254</v>
      </c>
      <c r="O28" s="312">
        <f>O29+O30</f>
        <v>100000</v>
      </c>
      <c r="P28" s="312">
        <f t="shared" ref="P28:Q28" si="7">P29+P30</f>
        <v>100000</v>
      </c>
      <c r="Q28" s="312">
        <f t="shared" si="7"/>
        <v>100000</v>
      </c>
    </row>
    <row r="29" spans="1:17" ht="35.25" customHeight="1" x14ac:dyDescent="0.25">
      <c r="A29" s="327"/>
      <c r="B29" s="297"/>
      <c r="C29" s="328"/>
      <c r="D29" s="329"/>
      <c r="E29" s="329"/>
      <c r="F29" s="325" t="s">
        <v>302</v>
      </c>
      <c r="G29" s="325"/>
      <c r="H29" s="325"/>
      <c r="I29" s="325"/>
      <c r="J29" s="308">
        <v>232</v>
      </c>
      <c r="K29" s="309">
        <v>1</v>
      </c>
      <c r="L29" s="309">
        <v>4</v>
      </c>
      <c r="M29" s="310">
        <v>6210010020</v>
      </c>
      <c r="N29" s="311">
        <v>851</v>
      </c>
      <c r="O29" s="312">
        <v>50000</v>
      </c>
      <c r="P29" s="312">
        <v>50000</v>
      </c>
      <c r="Q29" s="321">
        <v>50000</v>
      </c>
    </row>
    <row r="30" spans="1:17" ht="18.75" customHeight="1" x14ac:dyDescent="0.25">
      <c r="A30" s="327"/>
      <c r="B30" s="297"/>
      <c r="C30" s="330"/>
      <c r="D30" s="331"/>
      <c r="E30" s="331"/>
      <c r="F30" s="282" t="s">
        <v>303</v>
      </c>
      <c r="G30" s="282"/>
      <c r="H30" s="282"/>
      <c r="I30" s="283"/>
      <c r="J30" s="308">
        <v>232</v>
      </c>
      <c r="K30" s="309">
        <v>1</v>
      </c>
      <c r="L30" s="309">
        <v>4</v>
      </c>
      <c r="M30" s="310">
        <v>6210010020</v>
      </c>
      <c r="N30" s="311">
        <v>853</v>
      </c>
      <c r="O30" s="312">
        <v>50000</v>
      </c>
      <c r="P30" s="312">
        <v>50000</v>
      </c>
      <c r="Q30" s="321">
        <v>50000</v>
      </c>
    </row>
    <row r="31" spans="1:17" ht="68.25" customHeight="1" x14ac:dyDescent="0.2">
      <c r="A31" s="327"/>
      <c r="B31" s="297"/>
      <c r="C31" s="301" t="s">
        <v>175</v>
      </c>
      <c r="D31" s="302"/>
      <c r="E31" s="302"/>
      <c r="F31" s="302"/>
      <c r="G31" s="302"/>
      <c r="H31" s="302"/>
      <c r="I31" s="303"/>
      <c r="J31" s="291">
        <v>232</v>
      </c>
      <c r="K31" s="292">
        <v>1</v>
      </c>
      <c r="L31" s="292">
        <v>6</v>
      </c>
      <c r="M31" s="332">
        <v>0</v>
      </c>
      <c r="N31" s="294">
        <v>0</v>
      </c>
      <c r="O31" s="295">
        <f>O32</f>
        <v>46921</v>
      </c>
      <c r="P31" s="295">
        <f t="shared" ref="P31:Q34" si="8">P32</f>
        <v>46921</v>
      </c>
      <c r="Q31" s="295">
        <f t="shared" si="8"/>
        <v>46921</v>
      </c>
    </row>
    <row r="32" spans="1:17" ht="89.25" customHeight="1" x14ac:dyDescent="0.25">
      <c r="A32" s="327"/>
      <c r="B32" s="297"/>
      <c r="C32" s="300"/>
      <c r="D32" s="322"/>
      <c r="E32" s="322"/>
      <c r="F32" s="325" t="s">
        <v>304</v>
      </c>
      <c r="G32" s="325"/>
      <c r="H32" s="325"/>
      <c r="I32" s="325"/>
      <c r="J32" s="308">
        <v>232</v>
      </c>
      <c r="K32" s="309">
        <v>1</v>
      </c>
      <c r="L32" s="309">
        <v>6</v>
      </c>
      <c r="M32" s="310">
        <v>6200000000</v>
      </c>
      <c r="N32" s="311">
        <v>0</v>
      </c>
      <c r="O32" s="312">
        <f>O33</f>
        <v>46921</v>
      </c>
      <c r="P32" s="312">
        <f t="shared" si="8"/>
        <v>46921</v>
      </c>
      <c r="Q32" s="312">
        <f t="shared" si="8"/>
        <v>46921</v>
      </c>
    </row>
    <row r="33" spans="1:17" ht="63.75" customHeight="1" x14ac:dyDescent="0.25">
      <c r="A33" s="327"/>
      <c r="B33" s="297"/>
      <c r="C33" s="300"/>
      <c r="D33" s="322"/>
      <c r="E33" s="322"/>
      <c r="F33" s="325" t="s">
        <v>244</v>
      </c>
      <c r="G33" s="325"/>
      <c r="H33" s="325"/>
      <c r="I33" s="325"/>
      <c r="J33" s="308">
        <v>232</v>
      </c>
      <c r="K33" s="309">
        <v>1</v>
      </c>
      <c r="L33" s="309">
        <v>6</v>
      </c>
      <c r="M33" s="310">
        <v>6210000000</v>
      </c>
      <c r="N33" s="311">
        <v>0</v>
      </c>
      <c r="O33" s="312">
        <f>O34</f>
        <v>46921</v>
      </c>
      <c r="P33" s="312">
        <f t="shared" si="8"/>
        <v>46921</v>
      </c>
      <c r="Q33" s="312">
        <f t="shared" si="8"/>
        <v>46921</v>
      </c>
    </row>
    <row r="34" spans="1:17" ht="59.25" customHeight="1" x14ac:dyDescent="0.25">
      <c r="A34" s="327"/>
      <c r="B34" s="297"/>
      <c r="C34" s="300"/>
      <c r="D34" s="322"/>
      <c r="E34" s="322"/>
      <c r="F34" s="325" t="s">
        <v>255</v>
      </c>
      <c r="G34" s="325"/>
      <c r="H34" s="325"/>
      <c r="I34" s="325"/>
      <c r="J34" s="308">
        <v>232</v>
      </c>
      <c r="K34" s="309">
        <v>1</v>
      </c>
      <c r="L34" s="309">
        <v>6</v>
      </c>
      <c r="M34" s="310">
        <v>6210010080</v>
      </c>
      <c r="N34" s="311">
        <v>0</v>
      </c>
      <c r="O34" s="312">
        <f>O35</f>
        <v>46921</v>
      </c>
      <c r="P34" s="312">
        <f t="shared" si="8"/>
        <v>46921</v>
      </c>
      <c r="Q34" s="312">
        <f t="shared" si="8"/>
        <v>46921</v>
      </c>
    </row>
    <row r="35" spans="1:17" ht="18.75" customHeight="1" x14ac:dyDescent="0.25">
      <c r="A35" s="327"/>
      <c r="B35" s="297"/>
      <c r="C35" s="300"/>
      <c r="D35" s="322"/>
      <c r="E35" s="322"/>
      <c r="F35" s="325" t="s">
        <v>42</v>
      </c>
      <c r="G35" s="325"/>
      <c r="H35" s="325"/>
      <c r="I35" s="325"/>
      <c r="J35" s="308">
        <v>232</v>
      </c>
      <c r="K35" s="309">
        <v>1</v>
      </c>
      <c r="L35" s="309">
        <v>6</v>
      </c>
      <c r="M35" s="310">
        <v>6210010080</v>
      </c>
      <c r="N35" s="311">
        <v>540</v>
      </c>
      <c r="O35" s="312">
        <v>46921</v>
      </c>
      <c r="P35" s="312">
        <v>46921</v>
      </c>
      <c r="Q35" s="312">
        <v>46921</v>
      </c>
    </row>
    <row r="36" spans="1:17" s="336" customFormat="1" ht="18.75" customHeight="1" x14ac:dyDescent="0.25">
      <c r="A36" s="333"/>
      <c r="B36" s="297"/>
      <c r="C36" s="300"/>
      <c r="D36" s="300"/>
      <c r="E36" s="300"/>
      <c r="F36" s="334" t="s">
        <v>49</v>
      </c>
      <c r="G36" s="334"/>
      <c r="H36" s="334"/>
      <c r="I36" s="334"/>
      <c r="J36" s="291">
        <v>232</v>
      </c>
      <c r="K36" s="292">
        <v>1</v>
      </c>
      <c r="L36" s="292">
        <v>13</v>
      </c>
      <c r="M36" s="332">
        <v>0</v>
      </c>
      <c r="N36" s="294">
        <v>0</v>
      </c>
      <c r="O36" s="335">
        <v>2419</v>
      </c>
      <c r="P36" s="295">
        <v>0</v>
      </c>
      <c r="Q36" s="295">
        <v>0</v>
      </c>
    </row>
    <row r="37" spans="1:17" ht="24" customHeight="1" x14ac:dyDescent="0.25">
      <c r="A37" s="333"/>
      <c r="B37" s="297"/>
      <c r="C37" s="300"/>
      <c r="D37" s="322"/>
      <c r="E37" s="322"/>
      <c r="F37" s="337" t="s">
        <v>256</v>
      </c>
      <c r="G37" s="337"/>
      <c r="H37" s="337"/>
      <c r="I37" s="337"/>
      <c r="J37" s="308">
        <v>232</v>
      </c>
      <c r="K37" s="309">
        <v>1</v>
      </c>
      <c r="L37" s="309">
        <v>13</v>
      </c>
      <c r="M37" s="338">
        <v>7700000000</v>
      </c>
      <c r="N37" s="311">
        <v>0</v>
      </c>
      <c r="O37" s="335">
        <v>2419</v>
      </c>
      <c r="P37" s="312">
        <v>0</v>
      </c>
      <c r="Q37" s="312">
        <v>0</v>
      </c>
    </row>
    <row r="38" spans="1:17" ht="26.45" customHeight="1" x14ac:dyDescent="0.25">
      <c r="A38" s="333"/>
      <c r="B38" s="297"/>
      <c r="C38" s="300"/>
      <c r="D38" s="322"/>
      <c r="E38" s="322"/>
      <c r="F38" s="337" t="s">
        <v>257</v>
      </c>
      <c r="G38" s="337"/>
      <c r="H38" s="337"/>
      <c r="I38" s="337"/>
      <c r="J38" s="308">
        <v>232</v>
      </c>
      <c r="K38" s="309">
        <v>1</v>
      </c>
      <c r="L38" s="309">
        <v>13</v>
      </c>
      <c r="M38" s="338">
        <v>7700095100</v>
      </c>
      <c r="N38" s="311">
        <v>0</v>
      </c>
      <c r="O38" s="335">
        <v>2419</v>
      </c>
      <c r="P38" s="312">
        <v>0</v>
      </c>
      <c r="Q38" s="312">
        <v>0</v>
      </c>
    </row>
    <row r="39" spans="1:17" ht="18.75" customHeight="1" x14ac:dyDescent="0.25">
      <c r="A39" s="333"/>
      <c r="B39" s="297"/>
      <c r="C39" s="300"/>
      <c r="D39" s="322"/>
      <c r="E39" s="322"/>
      <c r="F39" s="337" t="s">
        <v>305</v>
      </c>
      <c r="G39" s="337"/>
      <c r="H39" s="337"/>
      <c r="I39" s="337"/>
      <c r="J39" s="308">
        <v>232</v>
      </c>
      <c r="K39" s="309">
        <v>1</v>
      </c>
      <c r="L39" s="309">
        <v>13</v>
      </c>
      <c r="M39" s="338">
        <v>7700095100</v>
      </c>
      <c r="N39" s="311">
        <v>800</v>
      </c>
      <c r="O39" s="335">
        <v>2419</v>
      </c>
      <c r="P39" s="312">
        <v>0</v>
      </c>
      <c r="Q39" s="312">
        <v>0</v>
      </c>
    </row>
    <row r="40" spans="1:17" ht="18.75" customHeight="1" x14ac:dyDescent="0.25">
      <c r="A40" s="333"/>
      <c r="B40" s="297"/>
      <c r="C40" s="300"/>
      <c r="D40" s="322"/>
      <c r="E40" s="322"/>
      <c r="F40" s="337" t="s">
        <v>253</v>
      </c>
      <c r="G40" s="337"/>
      <c r="H40" s="337"/>
      <c r="I40" s="337"/>
      <c r="J40" s="308">
        <v>232</v>
      </c>
      <c r="K40" s="309">
        <v>1</v>
      </c>
      <c r="L40" s="309">
        <v>13</v>
      </c>
      <c r="M40" s="338">
        <v>7700095100</v>
      </c>
      <c r="N40" s="311">
        <v>850</v>
      </c>
      <c r="O40" s="335">
        <v>2419</v>
      </c>
      <c r="P40" s="312">
        <v>0</v>
      </c>
      <c r="Q40" s="312">
        <v>0</v>
      </c>
    </row>
    <row r="41" spans="1:17" ht="18.75" customHeight="1" x14ac:dyDescent="0.25">
      <c r="A41" s="333"/>
      <c r="B41" s="297"/>
      <c r="C41" s="300"/>
      <c r="D41" s="322"/>
      <c r="E41" s="322"/>
      <c r="F41" s="337" t="s">
        <v>303</v>
      </c>
      <c r="G41" s="337"/>
      <c r="H41" s="337"/>
      <c r="I41" s="337"/>
      <c r="J41" s="308">
        <v>232</v>
      </c>
      <c r="K41" s="309">
        <v>1</v>
      </c>
      <c r="L41" s="309">
        <v>13</v>
      </c>
      <c r="M41" s="338">
        <v>7700095100</v>
      </c>
      <c r="N41" s="311">
        <v>853</v>
      </c>
      <c r="O41" s="335">
        <v>2419</v>
      </c>
      <c r="P41" s="312">
        <v>0</v>
      </c>
      <c r="Q41" s="312">
        <v>0</v>
      </c>
    </row>
    <row r="42" spans="1:17" ht="15" customHeight="1" x14ac:dyDescent="0.2">
      <c r="A42" s="339" t="s">
        <v>258</v>
      </c>
      <c r="B42" s="340"/>
      <c r="C42" s="340"/>
      <c r="D42" s="340"/>
      <c r="E42" s="340"/>
      <c r="F42" s="340"/>
      <c r="G42" s="340"/>
      <c r="H42" s="340"/>
      <c r="I42" s="341"/>
      <c r="J42" s="291">
        <v>232</v>
      </c>
      <c r="K42" s="292">
        <v>2</v>
      </c>
      <c r="L42" s="292">
        <v>0</v>
      </c>
      <c r="M42" s="293">
        <v>0</v>
      </c>
      <c r="N42" s="294">
        <v>0</v>
      </c>
      <c r="O42" s="295">
        <f>O47+O50</f>
        <v>224900</v>
      </c>
      <c r="P42" s="295">
        <f t="shared" ref="P42:Q42" si="9">P47+P50</f>
        <v>224900</v>
      </c>
      <c r="Q42" s="299">
        <f t="shared" si="9"/>
        <v>224900</v>
      </c>
    </row>
    <row r="43" spans="1:17" ht="30" customHeight="1" x14ac:dyDescent="0.2">
      <c r="A43" s="296"/>
      <c r="B43" s="297"/>
      <c r="C43" s="342" t="s">
        <v>53</v>
      </c>
      <c r="D43" s="343"/>
      <c r="E43" s="343"/>
      <c r="F43" s="343"/>
      <c r="G43" s="343"/>
      <c r="H43" s="343"/>
      <c r="I43" s="344"/>
      <c r="J43" s="291">
        <v>232</v>
      </c>
      <c r="K43" s="292">
        <v>2</v>
      </c>
      <c r="L43" s="292">
        <v>3</v>
      </c>
      <c r="M43" s="293">
        <v>0</v>
      </c>
      <c r="N43" s="294">
        <v>0</v>
      </c>
      <c r="O43" s="295">
        <f>O47+O50</f>
        <v>224900</v>
      </c>
      <c r="P43" s="295">
        <f t="shared" ref="P43:Q43" si="10">P47+P50</f>
        <v>224900</v>
      </c>
      <c r="Q43" s="299">
        <f t="shared" si="10"/>
        <v>224900</v>
      </c>
    </row>
    <row r="44" spans="1:17" ht="99.75" customHeight="1" x14ac:dyDescent="0.2">
      <c r="A44" s="296"/>
      <c r="B44" s="297"/>
      <c r="C44" s="330"/>
      <c r="D44" s="301" t="s">
        <v>243</v>
      </c>
      <c r="E44" s="302"/>
      <c r="F44" s="302"/>
      <c r="G44" s="302"/>
      <c r="H44" s="302"/>
      <c r="I44" s="303"/>
      <c r="J44" s="291">
        <v>232</v>
      </c>
      <c r="K44" s="292">
        <v>2</v>
      </c>
      <c r="L44" s="292">
        <v>3</v>
      </c>
      <c r="M44" s="345">
        <v>6200000000</v>
      </c>
      <c r="N44" s="294">
        <v>0</v>
      </c>
      <c r="O44" s="295">
        <f>O45</f>
        <v>224900</v>
      </c>
      <c r="P44" s="295">
        <f>P45</f>
        <v>224900</v>
      </c>
      <c r="Q44" s="295">
        <f>Q45</f>
        <v>224900</v>
      </c>
    </row>
    <row r="45" spans="1:17" ht="39" customHeight="1" x14ac:dyDescent="0.25">
      <c r="A45" s="296"/>
      <c r="B45" s="297"/>
      <c r="C45" s="300"/>
      <c r="D45" s="346" t="s">
        <v>259</v>
      </c>
      <c r="E45" s="347"/>
      <c r="F45" s="347"/>
      <c r="G45" s="347"/>
      <c r="H45" s="347"/>
      <c r="I45" s="348"/>
      <c r="J45" s="308">
        <v>232</v>
      </c>
      <c r="K45" s="309">
        <v>2</v>
      </c>
      <c r="L45" s="309">
        <v>3</v>
      </c>
      <c r="M45" s="310">
        <v>6220000000</v>
      </c>
      <c r="N45" s="311">
        <v>0</v>
      </c>
      <c r="O45" s="295">
        <f>O47+O50</f>
        <v>224900</v>
      </c>
      <c r="P45" s="295">
        <f t="shared" ref="P45:Q45" si="11">P47+P50</f>
        <v>224900</v>
      </c>
      <c r="Q45" s="299">
        <f t="shared" si="11"/>
        <v>224900</v>
      </c>
    </row>
    <row r="46" spans="1:17" ht="30.6" customHeight="1" x14ac:dyDescent="0.25">
      <c r="A46" s="296"/>
      <c r="B46" s="297"/>
      <c r="C46" s="300"/>
      <c r="D46" s="322"/>
      <c r="E46" s="349"/>
      <c r="F46" s="346" t="s">
        <v>260</v>
      </c>
      <c r="G46" s="347"/>
      <c r="H46" s="347"/>
      <c r="I46" s="348"/>
      <c r="J46" s="350">
        <v>232</v>
      </c>
      <c r="K46" s="351">
        <v>2</v>
      </c>
      <c r="L46" s="351">
        <v>3</v>
      </c>
      <c r="M46" s="310">
        <v>6220051180</v>
      </c>
      <c r="N46" s="352">
        <v>0</v>
      </c>
      <c r="O46" s="353">
        <f>O47+O50</f>
        <v>224900</v>
      </c>
      <c r="P46" s="353">
        <f t="shared" ref="P46:Q46" si="12">P47+P50</f>
        <v>224900</v>
      </c>
      <c r="Q46" s="353">
        <f t="shared" si="12"/>
        <v>224900</v>
      </c>
    </row>
    <row r="47" spans="1:17" ht="38.25" customHeight="1" x14ac:dyDescent="0.25">
      <c r="A47" s="296"/>
      <c r="B47" s="297"/>
      <c r="C47" s="300"/>
      <c r="D47" s="322"/>
      <c r="E47" s="322"/>
      <c r="F47" s="323" t="s">
        <v>246</v>
      </c>
      <c r="G47" s="323"/>
      <c r="H47" s="323"/>
      <c r="I47" s="323"/>
      <c r="J47" s="308">
        <v>232</v>
      </c>
      <c r="K47" s="309">
        <v>2</v>
      </c>
      <c r="L47" s="309">
        <v>3</v>
      </c>
      <c r="M47" s="310">
        <v>6220051180</v>
      </c>
      <c r="N47" s="311" t="s">
        <v>247</v>
      </c>
      <c r="O47" s="312">
        <f>O48+O49</f>
        <v>217800</v>
      </c>
      <c r="P47" s="312">
        <f>P48+P49</f>
        <v>217800</v>
      </c>
      <c r="Q47" s="321">
        <f>Q48+Q49</f>
        <v>217800</v>
      </c>
    </row>
    <row r="48" spans="1:17" ht="30" customHeight="1" x14ac:dyDescent="0.25">
      <c r="A48" s="296"/>
      <c r="B48" s="297"/>
      <c r="C48" s="300"/>
      <c r="D48" s="322"/>
      <c r="E48" s="322"/>
      <c r="F48" s="325" t="s">
        <v>299</v>
      </c>
      <c r="G48" s="325"/>
      <c r="H48" s="325"/>
      <c r="I48" s="325"/>
      <c r="J48" s="308">
        <v>232</v>
      </c>
      <c r="K48" s="309">
        <v>2</v>
      </c>
      <c r="L48" s="309">
        <v>3</v>
      </c>
      <c r="M48" s="310">
        <v>6220051180</v>
      </c>
      <c r="N48" s="311">
        <v>121</v>
      </c>
      <c r="O48" s="312">
        <v>167300</v>
      </c>
      <c r="P48" s="312">
        <v>167300</v>
      </c>
      <c r="Q48" s="312">
        <v>167300</v>
      </c>
    </row>
    <row r="49" spans="1:17" ht="66" customHeight="1" x14ac:dyDescent="0.25">
      <c r="A49" s="296"/>
      <c r="B49" s="297"/>
      <c r="C49" s="300"/>
      <c r="D49" s="322"/>
      <c r="E49" s="322"/>
      <c r="F49" s="325" t="s">
        <v>300</v>
      </c>
      <c r="G49" s="325"/>
      <c r="H49" s="325"/>
      <c r="I49" s="325"/>
      <c r="J49" s="308">
        <v>232</v>
      </c>
      <c r="K49" s="309">
        <v>2</v>
      </c>
      <c r="L49" s="309">
        <v>3</v>
      </c>
      <c r="M49" s="310">
        <v>6220051180</v>
      </c>
      <c r="N49" s="311">
        <v>129</v>
      </c>
      <c r="O49" s="312">
        <v>50500</v>
      </c>
      <c r="P49" s="312">
        <v>50500</v>
      </c>
      <c r="Q49" s="312">
        <v>50500</v>
      </c>
    </row>
    <row r="50" spans="1:17" ht="33" customHeight="1" x14ac:dyDescent="0.25">
      <c r="A50" s="296"/>
      <c r="B50" s="297"/>
      <c r="C50" s="300"/>
      <c r="D50" s="322"/>
      <c r="E50" s="322"/>
      <c r="F50" s="323" t="s">
        <v>250</v>
      </c>
      <c r="G50" s="323"/>
      <c r="H50" s="323"/>
      <c r="I50" s="323"/>
      <c r="J50" s="308">
        <v>232</v>
      </c>
      <c r="K50" s="309">
        <v>2</v>
      </c>
      <c r="L50" s="309">
        <v>3</v>
      </c>
      <c r="M50" s="310">
        <v>6220051180</v>
      </c>
      <c r="N50" s="311" t="s">
        <v>251</v>
      </c>
      <c r="O50" s="312">
        <f>O51</f>
        <v>7100</v>
      </c>
      <c r="P50" s="312">
        <f>P51</f>
        <v>7100</v>
      </c>
      <c r="Q50" s="321">
        <f>Q51</f>
        <v>7100</v>
      </c>
    </row>
    <row r="51" spans="1:17" ht="32.25" customHeight="1" x14ac:dyDescent="0.25">
      <c r="A51" s="296"/>
      <c r="B51" s="297"/>
      <c r="C51" s="300"/>
      <c r="D51" s="322"/>
      <c r="E51" s="322"/>
      <c r="F51" s="325" t="s">
        <v>301</v>
      </c>
      <c r="G51" s="325"/>
      <c r="H51" s="325"/>
      <c r="I51" s="325"/>
      <c r="J51" s="308">
        <v>232</v>
      </c>
      <c r="K51" s="309">
        <v>2</v>
      </c>
      <c r="L51" s="309">
        <v>3</v>
      </c>
      <c r="M51" s="310">
        <v>6220051180</v>
      </c>
      <c r="N51" s="311">
        <v>244</v>
      </c>
      <c r="O51" s="312">
        <v>7100</v>
      </c>
      <c r="P51" s="312">
        <v>7100</v>
      </c>
      <c r="Q51" s="312">
        <v>7100</v>
      </c>
    </row>
    <row r="52" spans="1:17" ht="46.5" customHeight="1" x14ac:dyDescent="0.2">
      <c r="A52" s="339" t="s">
        <v>261</v>
      </c>
      <c r="B52" s="340"/>
      <c r="C52" s="340"/>
      <c r="D52" s="340"/>
      <c r="E52" s="340"/>
      <c r="F52" s="340"/>
      <c r="G52" s="340"/>
      <c r="H52" s="340"/>
      <c r="I52" s="341"/>
      <c r="J52" s="291">
        <v>232</v>
      </c>
      <c r="K52" s="292">
        <v>3</v>
      </c>
      <c r="L52" s="292">
        <v>0</v>
      </c>
      <c r="M52" s="293">
        <v>0</v>
      </c>
      <c r="N52" s="294">
        <v>0</v>
      </c>
      <c r="O52" s="295">
        <f>O53+O59+O65</f>
        <v>131640.53999999998</v>
      </c>
      <c r="P52" s="295">
        <f>P53+P59+P65</f>
        <v>130000</v>
      </c>
      <c r="Q52" s="295">
        <f>Q53+Q59+Q65</f>
        <v>130000</v>
      </c>
    </row>
    <row r="53" spans="1:17" ht="21.75" customHeight="1" x14ac:dyDescent="0.2">
      <c r="A53" s="296"/>
      <c r="B53" s="297"/>
      <c r="C53" s="342" t="s">
        <v>79</v>
      </c>
      <c r="D53" s="343"/>
      <c r="E53" s="343"/>
      <c r="F53" s="343"/>
      <c r="G53" s="343"/>
      <c r="H53" s="343"/>
      <c r="I53" s="344"/>
      <c r="J53" s="291">
        <v>232</v>
      </c>
      <c r="K53" s="292">
        <v>3</v>
      </c>
      <c r="L53" s="292">
        <v>4</v>
      </c>
      <c r="M53" s="293">
        <v>0</v>
      </c>
      <c r="N53" s="294">
        <v>0</v>
      </c>
      <c r="O53" s="295">
        <f>O55</f>
        <v>0</v>
      </c>
      <c r="P53" s="295">
        <f>P55</f>
        <v>0</v>
      </c>
      <c r="Q53" s="299">
        <f>Q55</f>
        <v>0</v>
      </c>
    </row>
    <row r="54" spans="1:17" ht="109.5" customHeight="1" x14ac:dyDescent="0.25">
      <c r="A54" s="296"/>
      <c r="B54" s="297"/>
      <c r="C54" s="330"/>
      <c r="D54" s="301" t="s">
        <v>243</v>
      </c>
      <c r="E54" s="302"/>
      <c r="F54" s="302"/>
      <c r="G54" s="302"/>
      <c r="H54" s="302"/>
      <c r="I54" s="303"/>
      <c r="J54" s="291">
        <v>232</v>
      </c>
      <c r="K54" s="292">
        <v>3</v>
      </c>
      <c r="L54" s="292">
        <v>4</v>
      </c>
      <c r="M54" s="304">
        <v>6200000000</v>
      </c>
      <c r="N54" s="294">
        <v>0</v>
      </c>
      <c r="O54" s="295">
        <v>0</v>
      </c>
      <c r="P54" s="295">
        <v>0</v>
      </c>
      <c r="Q54" s="299">
        <v>0</v>
      </c>
    </row>
    <row r="55" spans="1:17" ht="74.25" customHeight="1" x14ac:dyDescent="0.25">
      <c r="A55" s="296"/>
      <c r="B55" s="297"/>
      <c r="C55" s="300"/>
      <c r="D55" s="354" t="s">
        <v>259</v>
      </c>
      <c r="E55" s="355"/>
      <c r="F55" s="355"/>
      <c r="G55" s="355"/>
      <c r="H55" s="355"/>
      <c r="I55" s="356"/>
      <c r="J55" s="308">
        <v>232</v>
      </c>
      <c r="K55" s="309">
        <v>3</v>
      </c>
      <c r="L55" s="309">
        <v>4</v>
      </c>
      <c r="M55" s="310">
        <v>6220000000</v>
      </c>
      <c r="N55" s="311">
        <v>0</v>
      </c>
      <c r="O55" s="312">
        <f>O56</f>
        <v>0</v>
      </c>
      <c r="P55" s="312">
        <f t="shared" ref="P55:Q55" si="13">P56</f>
        <v>0</v>
      </c>
      <c r="Q55" s="321">
        <f t="shared" si="13"/>
        <v>0</v>
      </c>
    </row>
    <row r="56" spans="1:17" ht="132" customHeight="1" x14ac:dyDescent="0.25">
      <c r="A56" s="296"/>
      <c r="B56" s="297"/>
      <c r="C56" s="300"/>
      <c r="D56" s="354" t="s">
        <v>262</v>
      </c>
      <c r="E56" s="355"/>
      <c r="F56" s="355"/>
      <c r="G56" s="355"/>
      <c r="H56" s="355"/>
      <c r="I56" s="356"/>
      <c r="J56" s="350">
        <v>232</v>
      </c>
      <c r="K56" s="351">
        <v>3</v>
      </c>
      <c r="L56" s="351">
        <v>4</v>
      </c>
      <c r="M56" s="310">
        <v>6220059302</v>
      </c>
      <c r="N56" s="352">
        <v>0</v>
      </c>
      <c r="O56" s="357">
        <f>O57</f>
        <v>0</v>
      </c>
      <c r="P56" s="357">
        <f>P57</f>
        <v>0</v>
      </c>
      <c r="Q56" s="358">
        <f>Q57</f>
        <v>0</v>
      </c>
    </row>
    <row r="57" spans="1:17" ht="42.75" customHeight="1" x14ac:dyDescent="0.25">
      <c r="A57" s="296"/>
      <c r="B57" s="297"/>
      <c r="C57" s="300"/>
      <c r="D57" s="322"/>
      <c r="E57" s="322"/>
      <c r="F57" s="323" t="s">
        <v>250</v>
      </c>
      <c r="G57" s="323"/>
      <c r="H57" s="323"/>
      <c r="I57" s="323"/>
      <c r="J57" s="308">
        <v>232</v>
      </c>
      <c r="K57" s="309">
        <v>3</v>
      </c>
      <c r="L57" s="309">
        <v>4</v>
      </c>
      <c r="M57" s="310">
        <v>6220059302</v>
      </c>
      <c r="N57" s="311" t="s">
        <v>251</v>
      </c>
      <c r="O57" s="357">
        <v>0</v>
      </c>
      <c r="P57" s="357">
        <v>0</v>
      </c>
      <c r="Q57" s="358">
        <v>0</v>
      </c>
    </row>
    <row r="58" spans="1:17" ht="42.75" customHeight="1" x14ac:dyDescent="0.25">
      <c r="A58" s="296"/>
      <c r="B58" s="297"/>
      <c r="C58" s="300"/>
      <c r="D58" s="322"/>
      <c r="E58" s="322"/>
      <c r="F58" s="325" t="s">
        <v>301</v>
      </c>
      <c r="G58" s="325"/>
      <c r="H58" s="325"/>
      <c r="I58" s="325"/>
      <c r="J58" s="308">
        <v>232</v>
      </c>
      <c r="K58" s="309">
        <v>3</v>
      </c>
      <c r="L58" s="309">
        <v>4</v>
      </c>
      <c r="M58" s="310">
        <v>6220059302</v>
      </c>
      <c r="N58" s="311">
        <v>244</v>
      </c>
      <c r="O58" s="357">
        <v>0</v>
      </c>
      <c r="P58" s="357">
        <v>0</v>
      </c>
      <c r="Q58" s="358">
        <v>0</v>
      </c>
    </row>
    <row r="59" spans="1:17" ht="33" customHeight="1" x14ac:dyDescent="0.2">
      <c r="A59" s="296"/>
      <c r="B59" s="297"/>
      <c r="C59" s="342" t="s">
        <v>57</v>
      </c>
      <c r="D59" s="343"/>
      <c r="E59" s="343"/>
      <c r="F59" s="343"/>
      <c r="G59" s="343"/>
      <c r="H59" s="343"/>
      <c r="I59" s="344"/>
      <c r="J59" s="291">
        <v>232</v>
      </c>
      <c r="K59" s="292">
        <v>3</v>
      </c>
      <c r="L59" s="292">
        <v>10</v>
      </c>
      <c r="M59" s="293">
        <v>0</v>
      </c>
      <c r="N59" s="294">
        <v>0</v>
      </c>
      <c r="O59" s="353">
        <f>O61</f>
        <v>101640.54</v>
      </c>
      <c r="P59" s="353">
        <f>P61</f>
        <v>100000</v>
      </c>
      <c r="Q59" s="353">
        <f>Q61</f>
        <v>100000</v>
      </c>
    </row>
    <row r="60" spans="1:17" ht="103.5" customHeight="1" x14ac:dyDescent="0.25">
      <c r="A60" s="296"/>
      <c r="B60" s="297"/>
      <c r="C60" s="330"/>
      <c r="D60" s="301" t="s">
        <v>243</v>
      </c>
      <c r="E60" s="302"/>
      <c r="F60" s="302"/>
      <c r="G60" s="302"/>
      <c r="H60" s="302"/>
      <c r="I60" s="303"/>
      <c r="J60" s="291">
        <v>232</v>
      </c>
      <c r="K60" s="292">
        <v>3</v>
      </c>
      <c r="L60" s="292">
        <v>10</v>
      </c>
      <c r="M60" s="304">
        <v>6200000000</v>
      </c>
      <c r="N60" s="294">
        <v>0</v>
      </c>
      <c r="O60" s="353">
        <f>O61</f>
        <v>101640.54</v>
      </c>
      <c r="P60" s="353">
        <v>100000</v>
      </c>
      <c r="Q60" s="353">
        <v>100000</v>
      </c>
    </row>
    <row r="61" spans="1:17" ht="69.75" customHeight="1" x14ac:dyDescent="0.25">
      <c r="A61" s="296"/>
      <c r="B61" s="297"/>
      <c r="C61" s="300"/>
      <c r="D61" s="359" t="s">
        <v>263</v>
      </c>
      <c r="E61" s="360"/>
      <c r="F61" s="360"/>
      <c r="G61" s="360"/>
      <c r="H61" s="360"/>
      <c r="I61" s="361"/>
      <c r="J61" s="308">
        <v>232</v>
      </c>
      <c r="K61" s="309">
        <v>3</v>
      </c>
      <c r="L61" s="309">
        <v>10</v>
      </c>
      <c r="M61" s="310">
        <v>6230000000</v>
      </c>
      <c r="N61" s="311">
        <v>0</v>
      </c>
      <c r="O61" s="357">
        <f>O62</f>
        <v>101640.54</v>
      </c>
      <c r="P61" s="357">
        <f t="shared" ref="P61:Q63" si="14">P62</f>
        <v>100000</v>
      </c>
      <c r="Q61" s="357">
        <f t="shared" si="14"/>
        <v>100000</v>
      </c>
    </row>
    <row r="62" spans="1:17" ht="77.25" customHeight="1" x14ac:dyDescent="0.25">
      <c r="A62" s="296"/>
      <c r="B62" s="297"/>
      <c r="C62" s="300"/>
      <c r="D62" s="362"/>
      <c r="E62" s="359" t="s">
        <v>264</v>
      </c>
      <c r="F62" s="360"/>
      <c r="G62" s="360"/>
      <c r="H62" s="360"/>
      <c r="I62" s="361"/>
      <c r="J62" s="308">
        <v>232</v>
      </c>
      <c r="K62" s="309">
        <v>3</v>
      </c>
      <c r="L62" s="309">
        <v>10</v>
      </c>
      <c r="M62" s="310">
        <v>6230095020</v>
      </c>
      <c r="N62" s="311">
        <v>0</v>
      </c>
      <c r="O62" s="357">
        <f>O63</f>
        <v>101640.54</v>
      </c>
      <c r="P62" s="357">
        <f t="shared" si="14"/>
        <v>100000</v>
      </c>
      <c r="Q62" s="357">
        <f t="shared" si="14"/>
        <v>100000</v>
      </c>
    </row>
    <row r="63" spans="1:17" ht="45.75" customHeight="1" x14ac:dyDescent="0.25">
      <c r="A63" s="296"/>
      <c r="B63" s="297"/>
      <c r="C63" s="300"/>
      <c r="D63" s="322"/>
      <c r="E63" s="322"/>
      <c r="F63" s="323" t="s">
        <v>250</v>
      </c>
      <c r="G63" s="323"/>
      <c r="H63" s="323"/>
      <c r="I63" s="323"/>
      <c r="J63" s="308">
        <v>232</v>
      </c>
      <c r="K63" s="309">
        <v>3</v>
      </c>
      <c r="L63" s="309">
        <v>10</v>
      </c>
      <c r="M63" s="310">
        <v>6230095020</v>
      </c>
      <c r="N63" s="311" t="s">
        <v>251</v>
      </c>
      <c r="O63" s="357">
        <f>O64</f>
        <v>101640.54</v>
      </c>
      <c r="P63" s="357">
        <f t="shared" si="14"/>
        <v>100000</v>
      </c>
      <c r="Q63" s="357">
        <f t="shared" si="14"/>
        <v>100000</v>
      </c>
    </row>
    <row r="64" spans="1:17" ht="42.75" customHeight="1" x14ac:dyDescent="0.25">
      <c r="A64" s="296"/>
      <c r="B64" s="297"/>
      <c r="C64" s="300"/>
      <c r="D64" s="322"/>
      <c r="E64" s="322"/>
      <c r="F64" s="325" t="s">
        <v>301</v>
      </c>
      <c r="G64" s="325"/>
      <c r="H64" s="325"/>
      <c r="I64" s="325"/>
      <c r="J64" s="308">
        <v>232</v>
      </c>
      <c r="K64" s="309">
        <v>3</v>
      </c>
      <c r="L64" s="309">
        <v>10</v>
      </c>
      <c r="M64" s="310">
        <v>6230095020</v>
      </c>
      <c r="N64" s="352">
        <v>244</v>
      </c>
      <c r="O64" s="357">
        <v>101640.54</v>
      </c>
      <c r="P64" s="312">
        <v>100000</v>
      </c>
      <c r="Q64" s="321">
        <v>100000</v>
      </c>
    </row>
    <row r="65" spans="1:17" ht="51" customHeight="1" x14ac:dyDescent="0.2">
      <c r="A65" s="296"/>
      <c r="B65" s="297"/>
      <c r="C65" s="300"/>
      <c r="D65" s="322"/>
      <c r="E65" s="322"/>
      <c r="F65" s="301" t="s">
        <v>99</v>
      </c>
      <c r="G65" s="302"/>
      <c r="H65" s="302"/>
      <c r="I65" s="303"/>
      <c r="J65" s="291">
        <v>232</v>
      </c>
      <c r="K65" s="292">
        <v>3</v>
      </c>
      <c r="L65" s="292">
        <v>14</v>
      </c>
      <c r="M65" s="293">
        <v>0</v>
      </c>
      <c r="N65" s="294">
        <v>0</v>
      </c>
      <c r="O65" s="295">
        <f>O67</f>
        <v>30000</v>
      </c>
      <c r="P65" s="295">
        <f t="shared" ref="P65:Q65" si="15">P67</f>
        <v>30000</v>
      </c>
      <c r="Q65" s="295">
        <f t="shared" si="15"/>
        <v>30000</v>
      </c>
    </row>
    <row r="66" spans="1:17" ht="93" customHeight="1" x14ac:dyDescent="0.25">
      <c r="A66" s="296"/>
      <c r="B66" s="297"/>
      <c r="C66" s="300"/>
      <c r="D66" s="322"/>
      <c r="E66" s="322"/>
      <c r="F66" s="301" t="s">
        <v>243</v>
      </c>
      <c r="G66" s="302"/>
      <c r="H66" s="302"/>
      <c r="I66" s="303"/>
      <c r="J66" s="291">
        <v>232</v>
      </c>
      <c r="K66" s="292">
        <v>3</v>
      </c>
      <c r="L66" s="292">
        <v>14</v>
      </c>
      <c r="M66" s="304">
        <v>6200000000</v>
      </c>
      <c r="N66" s="294">
        <v>0</v>
      </c>
      <c r="O66" s="295">
        <v>30000</v>
      </c>
      <c r="P66" s="295">
        <v>30000</v>
      </c>
      <c r="Q66" s="295">
        <v>30000</v>
      </c>
    </row>
    <row r="67" spans="1:17" ht="46.5" customHeight="1" x14ac:dyDescent="0.25">
      <c r="A67" s="296"/>
      <c r="B67" s="297"/>
      <c r="C67" s="300"/>
      <c r="D67" s="322"/>
      <c r="E67" s="322"/>
      <c r="F67" s="363" t="s">
        <v>265</v>
      </c>
      <c r="G67" s="364"/>
      <c r="H67" s="364"/>
      <c r="I67" s="365"/>
      <c r="J67" s="308">
        <v>232</v>
      </c>
      <c r="K67" s="309">
        <v>3</v>
      </c>
      <c r="L67" s="309">
        <v>14</v>
      </c>
      <c r="M67" s="310">
        <v>6240000000</v>
      </c>
      <c r="N67" s="311">
        <v>0</v>
      </c>
      <c r="O67" s="312">
        <f>O68</f>
        <v>30000</v>
      </c>
      <c r="P67" s="312">
        <f t="shared" ref="P67:Q68" si="16">P68</f>
        <v>30000</v>
      </c>
      <c r="Q67" s="312">
        <f t="shared" si="16"/>
        <v>30000</v>
      </c>
    </row>
    <row r="68" spans="1:17" ht="24.75" customHeight="1" x14ac:dyDescent="0.25">
      <c r="A68" s="296"/>
      <c r="B68" s="297"/>
      <c r="C68" s="300"/>
      <c r="D68" s="322"/>
      <c r="E68" s="322"/>
      <c r="F68" s="363" t="s">
        <v>266</v>
      </c>
      <c r="G68" s="364"/>
      <c r="H68" s="364"/>
      <c r="I68" s="365"/>
      <c r="J68" s="308">
        <v>232</v>
      </c>
      <c r="K68" s="309">
        <v>3</v>
      </c>
      <c r="L68" s="309">
        <v>14</v>
      </c>
      <c r="M68" s="310">
        <v>6240020040</v>
      </c>
      <c r="N68" s="311">
        <v>0</v>
      </c>
      <c r="O68" s="312">
        <f>O69</f>
        <v>30000</v>
      </c>
      <c r="P68" s="312">
        <f t="shared" si="16"/>
        <v>30000</v>
      </c>
      <c r="Q68" s="312">
        <f t="shared" si="16"/>
        <v>30000</v>
      </c>
    </row>
    <row r="69" spans="1:17" ht="56.25" customHeight="1" x14ac:dyDescent="0.25">
      <c r="A69" s="296"/>
      <c r="B69" s="297"/>
      <c r="C69" s="300"/>
      <c r="D69" s="322"/>
      <c r="E69" s="322"/>
      <c r="F69" s="366" t="s">
        <v>267</v>
      </c>
      <c r="G69" s="367"/>
      <c r="H69" s="367"/>
      <c r="I69" s="368"/>
      <c r="J69" s="308">
        <v>232</v>
      </c>
      <c r="K69" s="309">
        <v>3</v>
      </c>
      <c r="L69" s="309">
        <v>14</v>
      </c>
      <c r="M69" s="310">
        <v>6240020040</v>
      </c>
      <c r="N69" s="311">
        <v>240</v>
      </c>
      <c r="O69" s="312">
        <f>O70</f>
        <v>30000</v>
      </c>
      <c r="P69" s="312">
        <f>P70</f>
        <v>30000</v>
      </c>
      <c r="Q69" s="312">
        <f>Q70</f>
        <v>30000</v>
      </c>
    </row>
    <row r="70" spans="1:17" ht="36" customHeight="1" x14ac:dyDescent="0.25">
      <c r="A70" s="296"/>
      <c r="B70" s="297"/>
      <c r="C70" s="300"/>
      <c r="D70" s="322"/>
      <c r="E70" s="322"/>
      <c r="F70" s="366" t="s">
        <v>301</v>
      </c>
      <c r="G70" s="367"/>
      <c r="H70" s="367"/>
      <c r="I70" s="368"/>
      <c r="J70" s="308">
        <v>232</v>
      </c>
      <c r="K70" s="309">
        <v>3</v>
      </c>
      <c r="L70" s="309">
        <v>14</v>
      </c>
      <c r="M70" s="310">
        <v>6240020040</v>
      </c>
      <c r="N70" s="311">
        <v>244</v>
      </c>
      <c r="O70" s="312">
        <v>30000</v>
      </c>
      <c r="P70" s="312">
        <v>30000</v>
      </c>
      <c r="Q70" s="321">
        <v>30000</v>
      </c>
    </row>
    <row r="71" spans="1:17" ht="24" customHeight="1" x14ac:dyDescent="0.2">
      <c r="A71" s="339" t="s">
        <v>268</v>
      </c>
      <c r="B71" s="340"/>
      <c r="C71" s="340"/>
      <c r="D71" s="340"/>
      <c r="E71" s="340"/>
      <c r="F71" s="340"/>
      <c r="G71" s="340"/>
      <c r="H71" s="340"/>
      <c r="I71" s="341"/>
      <c r="J71" s="291">
        <v>232</v>
      </c>
      <c r="K71" s="292">
        <v>4</v>
      </c>
      <c r="L71" s="292">
        <v>0</v>
      </c>
      <c r="M71" s="293">
        <v>0</v>
      </c>
      <c r="N71" s="294">
        <v>0</v>
      </c>
      <c r="O71" s="295">
        <f>O72</f>
        <v>2246316.96</v>
      </c>
      <c r="P71" s="295">
        <f>P72</f>
        <v>1438400</v>
      </c>
      <c r="Q71" s="295">
        <f>Q72</f>
        <v>2051400</v>
      </c>
    </row>
    <row r="72" spans="1:17" ht="25.5" customHeight="1" x14ac:dyDescent="0.2">
      <c r="A72" s="296"/>
      <c r="B72" s="297"/>
      <c r="C72" s="342" t="s">
        <v>113</v>
      </c>
      <c r="D72" s="343"/>
      <c r="E72" s="343"/>
      <c r="F72" s="343"/>
      <c r="G72" s="343"/>
      <c r="H72" s="343"/>
      <c r="I72" s="344"/>
      <c r="J72" s="291">
        <v>232</v>
      </c>
      <c r="K72" s="292">
        <v>4</v>
      </c>
      <c r="L72" s="292">
        <v>9</v>
      </c>
      <c r="M72" s="293">
        <v>0</v>
      </c>
      <c r="N72" s="294">
        <v>0</v>
      </c>
      <c r="O72" s="295">
        <f>O73</f>
        <v>2246316.96</v>
      </c>
      <c r="P72" s="295">
        <f t="shared" ref="P72:Q73" si="17">P74</f>
        <v>1438400</v>
      </c>
      <c r="Q72" s="299">
        <f t="shared" si="17"/>
        <v>2051400</v>
      </c>
    </row>
    <row r="73" spans="1:17" ht="112.5" customHeight="1" x14ac:dyDescent="0.25">
      <c r="A73" s="296"/>
      <c r="B73" s="297"/>
      <c r="C73" s="330"/>
      <c r="D73" s="301" t="s">
        <v>243</v>
      </c>
      <c r="E73" s="302"/>
      <c r="F73" s="302"/>
      <c r="G73" s="302"/>
      <c r="H73" s="302"/>
      <c r="I73" s="303"/>
      <c r="J73" s="291">
        <v>232</v>
      </c>
      <c r="K73" s="292">
        <v>4</v>
      </c>
      <c r="L73" s="292">
        <v>9</v>
      </c>
      <c r="M73" s="304">
        <v>6200000000</v>
      </c>
      <c r="N73" s="294">
        <v>0</v>
      </c>
      <c r="O73" s="295">
        <f>O75+O78</f>
        <v>2246316.96</v>
      </c>
      <c r="P73" s="295">
        <f t="shared" si="17"/>
        <v>1438400</v>
      </c>
      <c r="Q73" s="299">
        <f t="shared" si="17"/>
        <v>2051400</v>
      </c>
    </row>
    <row r="74" spans="1:17" ht="33" customHeight="1" x14ac:dyDescent="0.25">
      <c r="A74" s="296"/>
      <c r="B74" s="297"/>
      <c r="C74" s="300"/>
      <c r="D74" s="318" t="s">
        <v>269</v>
      </c>
      <c r="E74" s="319"/>
      <c r="F74" s="319"/>
      <c r="G74" s="319"/>
      <c r="H74" s="319"/>
      <c r="I74" s="320"/>
      <c r="J74" s="308">
        <v>232</v>
      </c>
      <c r="K74" s="309">
        <v>4</v>
      </c>
      <c r="L74" s="309">
        <v>9</v>
      </c>
      <c r="M74" s="310">
        <v>6250000000</v>
      </c>
      <c r="N74" s="311">
        <v>0</v>
      </c>
      <c r="O74" s="312">
        <f>O75+O78</f>
        <v>2246316.96</v>
      </c>
      <c r="P74" s="312">
        <f t="shared" ref="P74:Q76" si="18">P75</f>
        <v>1438400</v>
      </c>
      <c r="Q74" s="321">
        <f t="shared" si="18"/>
        <v>2051400</v>
      </c>
    </row>
    <row r="75" spans="1:17" ht="45.75" customHeight="1" x14ac:dyDescent="0.25">
      <c r="A75" s="296"/>
      <c r="B75" s="297"/>
      <c r="C75" s="300"/>
      <c r="D75" s="318" t="s">
        <v>270</v>
      </c>
      <c r="E75" s="319"/>
      <c r="F75" s="319"/>
      <c r="G75" s="319"/>
      <c r="H75" s="319"/>
      <c r="I75" s="320"/>
      <c r="J75" s="308">
        <v>232</v>
      </c>
      <c r="K75" s="309">
        <v>4</v>
      </c>
      <c r="L75" s="309">
        <v>9</v>
      </c>
      <c r="M75" s="310">
        <v>6250095280</v>
      </c>
      <c r="N75" s="311">
        <v>0</v>
      </c>
      <c r="O75" s="312">
        <f>O76</f>
        <v>1254752.96</v>
      </c>
      <c r="P75" s="312">
        <f t="shared" si="18"/>
        <v>1438400</v>
      </c>
      <c r="Q75" s="321">
        <f t="shared" si="18"/>
        <v>2051400</v>
      </c>
    </row>
    <row r="76" spans="1:17" ht="37.5" customHeight="1" x14ac:dyDescent="0.25">
      <c r="A76" s="296"/>
      <c r="B76" s="297"/>
      <c r="C76" s="300"/>
      <c r="D76" s="322"/>
      <c r="E76" s="322"/>
      <c r="F76" s="323" t="s">
        <v>250</v>
      </c>
      <c r="G76" s="323"/>
      <c r="H76" s="323"/>
      <c r="I76" s="323"/>
      <c r="J76" s="308">
        <v>232</v>
      </c>
      <c r="K76" s="309">
        <v>4</v>
      </c>
      <c r="L76" s="309">
        <v>9</v>
      </c>
      <c r="M76" s="310">
        <v>6250095280</v>
      </c>
      <c r="N76" s="311" t="s">
        <v>251</v>
      </c>
      <c r="O76" s="312">
        <f>O77</f>
        <v>1254752.96</v>
      </c>
      <c r="P76" s="312">
        <f t="shared" si="18"/>
        <v>1438400</v>
      </c>
      <c r="Q76" s="312">
        <f t="shared" si="18"/>
        <v>2051400</v>
      </c>
    </row>
    <row r="77" spans="1:17" ht="34.5" customHeight="1" x14ac:dyDescent="0.25">
      <c r="A77" s="296"/>
      <c r="B77" s="297"/>
      <c r="C77" s="300"/>
      <c r="D77" s="322"/>
      <c r="E77" s="325" t="s">
        <v>301</v>
      </c>
      <c r="F77" s="325"/>
      <c r="G77" s="325"/>
      <c r="H77" s="325"/>
      <c r="I77" s="325"/>
      <c r="J77" s="308">
        <v>232</v>
      </c>
      <c r="K77" s="309">
        <v>4</v>
      </c>
      <c r="L77" s="309">
        <v>9</v>
      </c>
      <c r="M77" s="310">
        <v>6250095280</v>
      </c>
      <c r="N77" s="311">
        <v>244</v>
      </c>
      <c r="O77" s="312">
        <v>1254752.96</v>
      </c>
      <c r="P77" s="312">
        <v>1438400</v>
      </c>
      <c r="Q77" s="321">
        <v>2051400</v>
      </c>
    </row>
    <row r="78" spans="1:17" ht="61.9" customHeight="1" x14ac:dyDescent="0.25">
      <c r="A78" s="333"/>
      <c r="B78" s="297"/>
      <c r="C78" s="300"/>
      <c r="D78" s="369" t="s">
        <v>271</v>
      </c>
      <c r="E78" s="369"/>
      <c r="F78" s="369"/>
      <c r="G78" s="369"/>
      <c r="H78" s="369"/>
      <c r="I78" s="369"/>
      <c r="J78" s="308">
        <v>232</v>
      </c>
      <c r="K78" s="309">
        <v>4</v>
      </c>
      <c r="L78" s="309">
        <v>9</v>
      </c>
      <c r="M78" s="370" t="s">
        <v>306</v>
      </c>
      <c r="N78" s="311">
        <v>0</v>
      </c>
      <c r="O78" s="312">
        <v>991564</v>
      </c>
      <c r="P78" s="312">
        <v>0</v>
      </c>
      <c r="Q78" s="321">
        <v>0</v>
      </c>
    </row>
    <row r="79" spans="1:17" ht="34.5" customHeight="1" x14ac:dyDescent="0.25">
      <c r="A79" s="371"/>
      <c r="B79" s="297"/>
      <c r="C79" s="300"/>
      <c r="D79" s="325" t="s">
        <v>250</v>
      </c>
      <c r="E79" s="325"/>
      <c r="F79" s="325"/>
      <c r="G79" s="325"/>
      <c r="H79" s="325"/>
      <c r="I79" s="325"/>
      <c r="J79" s="308">
        <v>232</v>
      </c>
      <c r="K79" s="309">
        <v>4</v>
      </c>
      <c r="L79" s="309">
        <v>9</v>
      </c>
      <c r="M79" s="370" t="s">
        <v>306</v>
      </c>
      <c r="N79" s="311">
        <v>240</v>
      </c>
      <c r="O79" s="312">
        <v>991564</v>
      </c>
      <c r="P79" s="312">
        <v>0</v>
      </c>
      <c r="Q79" s="321">
        <v>0</v>
      </c>
    </row>
    <row r="80" spans="1:17" ht="34.5" customHeight="1" x14ac:dyDescent="0.25">
      <c r="A80" s="371"/>
      <c r="B80" s="297"/>
      <c r="C80" s="300"/>
      <c r="D80" s="325" t="s">
        <v>301</v>
      </c>
      <c r="E80" s="325"/>
      <c r="F80" s="325"/>
      <c r="G80" s="325"/>
      <c r="H80" s="325"/>
      <c r="I80" s="325"/>
      <c r="J80" s="308">
        <v>232</v>
      </c>
      <c r="K80" s="309">
        <v>4</v>
      </c>
      <c r="L80" s="309">
        <v>9</v>
      </c>
      <c r="M80" s="370" t="s">
        <v>306</v>
      </c>
      <c r="N80" s="311">
        <v>244</v>
      </c>
      <c r="O80" s="312">
        <v>991564</v>
      </c>
      <c r="P80" s="312">
        <v>0</v>
      </c>
      <c r="Q80" s="321">
        <v>0</v>
      </c>
    </row>
    <row r="81" spans="1:17" ht="31.5" customHeight="1" x14ac:dyDescent="0.2">
      <c r="A81" s="339" t="s">
        <v>273</v>
      </c>
      <c r="B81" s="340"/>
      <c r="C81" s="340"/>
      <c r="D81" s="340"/>
      <c r="E81" s="340"/>
      <c r="F81" s="340"/>
      <c r="G81" s="340"/>
      <c r="H81" s="340"/>
      <c r="I81" s="341"/>
      <c r="J81" s="291">
        <v>232</v>
      </c>
      <c r="K81" s="292">
        <v>5</v>
      </c>
      <c r="L81" s="292">
        <v>0</v>
      </c>
      <c r="M81" s="293">
        <v>0</v>
      </c>
      <c r="N81" s="294">
        <v>0</v>
      </c>
      <c r="O81" s="295">
        <f>O82+O87</f>
        <v>11547382.58</v>
      </c>
      <c r="P81" s="295">
        <f t="shared" ref="P81:Q81" si="19">P82+P87</f>
        <v>2514134</v>
      </c>
      <c r="Q81" s="299">
        <f t="shared" si="19"/>
        <v>2126634</v>
      </c>
    </row>
    <row r="82" spans="1:17" ht="15" customHeight="1" x14ac:dyDescent="0.2">
      <c r="A82" s="296"/>
      <c r="B82" s="297"/>
      <c r="C82" s="342" t="s">
        <v>98</v>
      </c>
      <c r="D82" s="343"/>
      <c r="E82" s="343"/>
      <c r="F82" s="343"/>
      <c r="G82" s="343"/>
      <c r="H82" s="343"/>
      <c r="I82" s="344"/>
      <c r="J82" s="291">
        <v>232</v>
      </c>
      <c r="K82" s="292">
        <v>5</v>
      </c>
      <c r="L82" s="292">
        <v>1</v>
      </c>
      <c r="M82" s="293">
        <v>0</v>
      </c>
      <c r="N82" s="294">
        <v>0</v>
      </c>
      <c r="O82" s="295">
        <f>O83</f>
        <v>40000</v>
      </c>
      <c r="P82" s="295">
        <f t="shared" ref="P82:Q85" si="20">P83</f>
        <v>40000</v>
      </c>
      <c r="Q82" s="299">
        <f t="shared" si="20"/>
        <v>40000</v>
      </c>
    </row>
    <row r="83" spans="1:17" ht="33" customHeight="1" x14ac:dyDescent="0.25">
      <c r="A83" s="296"/>
      <c r="B83" s="297"/>
      <c r="C83" s="300"/>
      <c r="D83" s="372" t="s">
        <v>256</v>
      </c>
      <c r="E83" s="373"/>
      <c r="F83" s="373"/>
      <c r="G83" s="373"/>
      <c r="H83" s="373"/>
      <c r="I83" s="374"/>
      <c r="J83" s="308">
        <v>232</v>
      </c>
      <c r="K83" s="309">
        <v>5</v>
      </c>
      <c r="L83" s="309">
        <v>1</v>
      </c>
      <c r="M83" s="375">
        <v>7700000000</v>
      </c>
      <c r="N83" s="311">
        <v>0</v>
      </c>
      <c r="O83" s="312">
        <f>O84</f>
        <v>40000</v>
      </c>
      <c r="P83" s="312">
        <f t="shared" si="20"/>
        <v>40000</v>
      </c>
      <c r="Q83" s="321">
        <f t="shared" si="20"/>
        <v>40000</v>
      </c>
    </row>
    <row r="84" spans="1:17" ht="68.25" customHeight="1" x14ac:dyDescent="0.25">
      <c r="A84" s="296"/>
      <c r="B84" s="297"/>
      <c r="C84" s="300"/>
      <c r="D84" s="322"/>
      <c r="E84" s="323" t="s">
        <v>274</v>
      </c>
      <c r="F84" s="323"/>
      <c r="G84" s="323"/>
      <c r="H84" s="323"/>
      <c r="I84" s="323"/>
      <c r="J84" s="308">
        <v>232</v>
      </c>
      <c r="K84" s="309">
        <v>5</v>
      </c>
      <c r="L84" s="309">
        <v>1</v>
      </c>
      <c r="M84" s="375">
        <v>7700090140</v>
      </c>
      <c r="N84" s="311">
        <v>0</v>
      </c>
      <c r="O84" s="312">
        <f>O85</f>
        <v>40000</v>
      </c>
      <c r="P84" s="312">
        <f t="shared" si="20"/>
        <v>40000</v>
      </c>
      <c r="Q84" s="321">
        <f t="shared" si="20"/>
        <v>40000</v>
      </c>
    </row>
    <row r="85" spans="1:17" ht="31.5" customHeight="1" x14ac:dyDescent="0.25">
      <c r="A85" s="296"/>
      <c r="B85" s="297"/>
      <c r="C85" s="300"/>
      <c r="D85" s="322"/>
      <c r="E85" s="322"/>
      <c r="F85" s="323" t="s">
        <v>250</v>
      </c>
      <c r="G85" s="323"/>
      <c r="H85" s="323"/>
      <c r="I85" s="323"/>
      <c r="J85" s="308">
        <v>232</v>
      </c>
      <c r="K85" s="309">
        <v>5</v>
      </c>
      <c r="L85" s="309">
        <v>1</v>
      </c>
      <c r="M85" s="375">
        <v>7700090140</v>
      </c>
      <c r="N85" s="311" t="s">
        <v>251</v>
      </c>
      <c r="O85" s="312">
        <f>O86</f>
        <v>40000</v>
      </c>
      <c r="P85" s="312">
        <f t="shared" si="20"/>
        <v>40000</v>
      </c>
      <c r="Q85" s="312">
        <f t="shared" si="20"/>
        <v>40000</v>
      </c>
    </row>
    <row r="86" spans="1:17" s="378" customFormat="1" ht="41.25" customHeight="1" x14ac:dyDescent="0.25">
      <c r="A86" s="376"/>
      <c r="B86" s="377"/>
      <c r="C86" s="328"/>
      <c r="D86" s="329"/>
      <c r="E86" s="329"/>
      <c r="F86" s="325" t="s">
        <v>301</v>
      </c>
      <c r="G86" s="325"/>
      <c r="H86" s="325"/>
      <c r="I86" s="325"/>
      <c r="J86" s="308">
        <v>232</v>
      </c>
      <c r="K86" s="309">
        <v>5</v>
      </c>
      <c r="L86" s="309">
        <v>1</v>
      </c>
      <c r="M86" s="375">
        <v>7700090140</v>
      </c>
      <c r="N86" s="311">
        <v>244</v>
      </c>
      <c r="O86" s="312">
        <v>40000</v>
      </c>
      <c r="P86" s="312">
        <v>40000</v>
      </c>
      <c r="Q86" s="312">
        <v>40000</v>
      </c>
    </row>
    <row r="87" spans="1:17" ht="21.75" customHeight="1" x14ac:dyDescent="0.2">
      <c r="A87" s="296"/>
      <c r="B87" s="297"/>
      <c r="C87" s="342" t="s">
        <v>61</v>
      </c>
      <c r="D87" s="343"/>
      <c r="E87" s="343"/>
      <c r="F87" s="343"/>
      <c r="G87" s="343"/>
      <c r="H87" s="343"/>
      <c r="I87" s="344"/>
      <c r="J87" s="291">
        <v>232</v>
      </c>
      <c r="K87" s="292">
        <v>5</v>
      </c>
      <c r="L87" s="292">
        <v>3</v>
      </c>
      <c r="M87" s="293">
        <v>0</v>
      </c>
      <c r="N87" s="294">
        <v>0</v>
      </c>
      <c r="O87" s="295">
        <f>O88+O96</f>
        <v>11507382.58</v>
      </c>
      <c r="P87" s="295">
        <f t="shared" ref="P87:Q87" si="21">P89</f>
        <v>2474134</v>
      </c>
      <c r="Q87" s="299">
        <f t="shared" si="21"/>
        <v>2086634</v>
      </c>
    </row>
    <row r="88" spans="1:17" ht="99.75" customHeight="1" x14ac:dyDescent="0.25">
      <c r="A88" s="296"/>
      <c r="B88" s="297"/>
      <c r="C88" s="330"/>
      <c r="D88" s="379"/>
      <c r="E88" s="302" t="s">
        <v>243</v>
      </c>
      <c r="F88" s="302"/>
      <c r="G88" s="302"/>
      <c r="H88" s="302"/>
      <c r="I88" s="303"/>
      <c r="J88" s="291">
        <v>232</v>
      </c>
      <c r="K88" s="292">
        <v>5</v>
      </c>
      <c r="L88" s="292">
        <v>3</v>
      </c>
      <c r="M88" s="304">
        <v>6200000000</v>
      </c>
      <c r="N88" s="294">
        <v>0</v>
      </c>
      <c r="O88" s="295">
        <f>O89</f>
        <v>3086329.58</v>
      </c>
      <c r="P88" s="295">
        <f t="shared" ref="P88:Q88" si="22">P89+P93</f>
        <v>2474134</v>
      </c>
      <c r="Q88" s="295">
        <f t="shared" si="22"/>
        <v>2086634</v>
      </c>
    </row>
    <row r="89" spans="1:17" ht="33" customHeight="1" x14ac:dyDescent="0.25">
      <c r="A89" s="296"/>
      <c r="B89" s="297"/>
      <c r="C89" s="300"/>
      <c r="D89" s="318" t="s">
        <v>275</v>
      </c>
      <c r="E89" s="319"/>
      <c r="F89" s="319"/>
      <c r="G89" s="319"/>
      <c r="H89" s="319"/>
      <c r="I89" s="320"/>
      <c r="J89" s="308">
        <v>232</v>
      </c>
      <c r="K89" s="309">
        <v>5</v>
      </c>
      <c r="L89" s="309">
        <v>3</v>
      </c>
      <c r="M89" s="310">
        <v>6260000000</v>
      </c>
      <c r="N89" s="311">
        <v>0</v>
      </c>
      <c r="O89" s="312">
        <f>O90+O93</f>
        <v>3086329.58</v>
      </c>
      <c r="P89" s="312">
        <f t="shared" ref="P89:Q90" si="23">P90</f>
        <v>2474134</v>
      </c>
      <c r="Q89" s="321">
        <f t="shared" si="23"/>
        <v>2086634</v>
      </c>
    </row>
    <row r="90" spans="1:17" ht="37.5" customHeight="1" x14ac:dyDescent="0.25">
      <c r="A90" s="296"/>
      <c r="B90" s="297"/>
      <c r="C90" s="300"/>
      <c r="D90" s="136"/>
      <c r="E90" s="318" t="s">
        <v>276</v>
      </c>
      <c r="F90" s="319"/>
      <c r="G90" s="319"/>
      <c r="H90" s="319"/>
      <c r="I90" s="320"/>
      <c r="J90" s="308">
        <v>232</v>
      </c>
      <c r="K90" s="309">
        <v>5</v>
      </c>
      <c r="L90" s="309">
        <v>3</v>
      </c>
      <c r="M90" s="310">
        <v>6260095310</v>
      </c>
      <c r="N90" s="311">
        <v>0</v>
      </c>
      <c r="O90" s="312">
        <f>O91</f>
        <v>2039951.58</v>
      </c>
      <c r="P90" s="312">
        <f t="shared" si="23"/>
        <v>2474134</v>
      </c>
      <c r="Q90" s="321">
        <f t="shared" si="23"/>
        <v>2086634</v>
      </c>
    </row>
    <row r="91" spans="1:17" ht="45" customHeight="1" x14ac:dyDescent="0.25">
      <c r="A91" s="296"/>
      <c r="B91" s="297"/>
      <c r="C91" s="300"/>
      <c r="D91" s="322"/>
      <c r="E91" s="322"/>
      <c r="F91" s="323" t="s">
        <v>250</v>
      </c>
      <c r="G91" s="323"/>
      <c r="H91" s="323"/>
      <c r="I91" s="323"/>
      <c r="J91" s="308">
        <v>232</v>
      </c>
      <c r="K91" s="309">
        <v>5</v>
      </c>
      <c r="L91" s="309">
        <v>3</v>
      </c>
      <c r="M91" s="310">
        <v>6260095310</v>
      </c>
      <c r="N91" s="311" t="s">
        <v>251</v>
      </c>
      <c r="O91" s="312">
        <f>O92</f>
        <v>2039951.58</v>
      </c>
      <c r="P91" s="312">
        <f>P92</f>
        <v>2474134</v>
      </c>
      <c r="Q91" s="321">
        <f>Q92</f>
        <v>2086634</v>
      </c>
    </row>
    <row r="92" spans="1:17" ht="48.75" customHeight="1" x14ac:dyDescent="0.25">
      <c r="A92" s="296"/>
      <c r="B92" s="297"/>
      <c r="C92" s="300"/>
      <c r="D92" s="322"/>
      <c r="E92" s="322"/>
      <c r="F92" s="325" t="s">
        <v>301</v>
      </c>
      <c r="G92" s="325"/>
      <c r="H92" s="325"/>
      <c r="I92" s="325"/>
      <c r="J92" s="308">
        <v>232</v>
      </c>
      <c r="K92" s="309">
        <v>5</v>
      </c>
      <c r="L92" s="309">
        <v>3</v>
      </c>
      <c r="M92" s="310">
        <v>6260095310</v>
      </c>
      <c r="N92" s="311">
        <v>244</v>
      </c>
      <c r="O92" s="326">
        <v>2039951.58</v>
      </c>
      <c r="P92" s="312">
        <v>2474134</v>
      </c>
      <c r="Q92" s="312">
        <v>2086634</v>
      </c>
    </row>
    <row r="93" spans="1:17" ht="64.900000000000006" customHeight="1" x14ac:dyDescent="0.25">
      <c r="A93" s="327"/>
      <c r="B93" s="297"/>
      <c r="C93" s="300"/>
      <c r="D93" s="322"/>
      <c r="E93" s="322"/>
      <c r="F93" s="380" t="s">
        <v>277</v>
      </c>
      <c r="G93" s="380"/>
      <c r="H93" s="380"/>
      <c r="I93" s="380"/>
      <c r="J93" s="308">
        <v>232</v>
      </c>
      <c r="K93" s="309">
        <v>5</v>
      </c>
      <c r="L93" s="309">
        <v>3</v>
      </c>
      <c r="M93" s="370" t="s">
        <v>278</v>
      </c>
      <c r="N93" s="381">
        <v>0</v>
      </c>
      <c r="O93" s="312">
        <f>O94</f>
        <v>1046378</v>
      </c>
      <c r="P93" s="382">
        <f>P94</f>
        <v>0</v>
      </c>
      <c r="Q93" s="312">
        <v>0</v>
      </c>
    </row>
    <row r="94" spans="1:17" ht="28.15" customHeight="1" x14ac:dyDescent="0.25">
      <c r="A94" s="327"/>
      <c r="B94" s="297"/>
      <c r="C94" s="300"/>
      <c r="D94" s="322"/>
      <c r="E94" s="322"/>
      <c r="F94" s="323" t="s">
        <v>250</v>
      </c>
      <c r="G94" s="323"/>
      <c r="H94" s="323"/>
      <c r="I94" s="323"/>
      <c r="J94" s="308">
        <v>232</v>
      </c>
      <c r="K94" s="309">
        <v>5</v>
      </c>
      <c r="L94" s="309">
        <v>3</v>
      </c>
      <c r="M94" s="370" t="s">
        <v>278</v>
      </c>
      <c r="N94" s="311">
        <v>240</v>
      </c>
      <c r="O94" s="312">
        <f>O95</f>
        <v>1046378</v>
      </c>
      <c r="P94" s="382">
        <f t="shared" ref="P94:P95" si="24">P95</f>
        <v>0</v>
      </c>
      <c r="Q94" s="312">
        <v>0</v>
      </c>
    </row>
    <row r="95" spans="1:17" ht="33" customHeight="1" x14ac:dyDescent="0.25">
      <c r="A95" s="327"/>
      <c r="B95" s="297"/>
      <c r="C95" s="300"/>
      <c r="D95" s="322"/>
      <c r="E95" s="322"/>
      <c r="F95" s="325" t="s">
        <v>301</v>
      </c>
      <c r="G95" s="325"/>
      <c r="H95" s="325"/>
      <c r="I95" s="325"/>
      <c r="J95" s="308">
        <v>232</v>
      </c>
      <c r="K95" s="309">
        <v>5</v>
      </c>
      <c r="L95" s="309">
        <v>3</v>
      </c>
      <c r="M95" s="370" t="s">
        <v>278</v>
      </c>
      <c r="N95" s="311">
        <v>244</v>
      </c>
      <c r="O95" s="312">
        <v>1046378</v>
      </c>
      <c r="P95" s="382">
        <f t="shared" si="24"/>
        <v>0</v>
      </c>
      <c r="Q95" s="312">
        <v>0</v>
      </c>
    </row>
    <row r="96" spans="1:17" ht="94.15" customHeight="1" x14ac:dyDescent="0.25">
      <c r="A96" s="327"/>
      <c r="B96" s="297"/>
      <c r="C96" s="300"/>
      <c r="D96" s="322"/>
      <c r="E96" s="322"/>
      <c r="F96" s="383" t="s">
        <v>279</v>
      </c>
      <c r="G96" s="383"/>
      <c r="H96" s="383"/>
      <c r="I96" s="383"/>
      <c r="J96" s="308">
        <v>232</v>
      </c>
      <c r="K96" s="309">
        <v>5</v>
      </c>
      <c r="L96" s="309">
        <v>3</v>
      </c>
      <c r="M96" s="384">
        <v>7100000000</v>
      </c>
      <c r="N96" s="381">
        <v>0</v>
      </c>
      <c r="O96" s="312">
        <f>O97</f>
        <v>8421053</v>
      </c>
      <c r="P96" s="312">
        <v>0</v>
      </c>
      <c r="Q96" s="312">
        <v>0</v>
      </c>
    </row>
    <row r="97" spans="1:17" ht="69.599999999999994" customHeight="1" x14ac:dyDescent="0.25">
      <c r="A97" s="327"/>
      <c r="B97" s="297"/>
      <c r="C97" s="300"/>
      <c r="D97" s="322"/>
      <c r="E97" s="322"/>
      <c r="F97" s="380" t="s">
        <v>280</v>
      </c>
      <c r="G97" s="380"/>
      <c r="H97" s="380"/>
      <c r="I97" s="380"/>
      <c r="J97" s="308">
        <v>232</v>
      </c>
      <c r="K97" s="309">
        <v>5</v>
      </c>
      <c r="L97" s="309">
        <v>3</v>
      </c>
      <c r="M97" s="384" t="s">
        <v>281</v>
      </c>
      <c r="N97" s="381">
        <v>0</v>
      </c>
      <c r="O97" s="312">
        <f>O98</f>
        <v>8421053</v>
      </c>
      <c r="P97" s="312">
        <v>0</v>
      </c>
      <c r="Q97" s="312">
        <v>0</v>
      </c>
    </row>
    <row r="98" spans="1:17" ht="34.15" customHeight="1" x14ac:dyDescent="0.25">
      <c r="A98" s="327"/>
      <c r="B98" s="297"/>
      <c r="C98" s="300"/>
      <c r="D98" s="322"/>
      <c r="E98" s="322"/>
      <c r="F98" s="385" t="s">
        <v>250</v>
      </c>
      <c r="G98" s="385"/>
      <c r="H98" s="385"/>
      <c r="I98" s="385"/>
      <c r="J98" s="308">
        <v>232</v>
      </c>
      <c r="K98" s="309">
        <v>5</v>
      </c>
      <c r="L98" s="309">
        <v>3</v>
      </c>
      <c r="M98" s="384" t="s">
        <v>281</v>
      </c>
      <c r="N98" s="381">
        <v>240</v>
      </c>
      <c r="O98" s="312">
        <f>O99</f>
        <v>8421053</v>
      </c>
      <c r="P98" s="312">
        <v>0</v>
      </c>
      <c r="Q98" s="312">
        <v>0</v>
      </c>
    </row>
    <row r="99" spans="1:17" ht="28.15" customHeight="1" x14ac:dyDescent="0.25">
      <c r="A99" s="327"/>
      <c r="B99" s="297"/>
      <c r="C99" s="300"/>
      <c r="D99" s="322"/>
      <c r="E99" s="322"/>
      <c r="F99" s="325" t="s">
        <v>301</v>
      </c>
      <c r="G99" s="325"/>
      <c r="H99" s="325"/>
      <c r="I99" s="325"/>
      <c r="J99" s="308">
        <v>232</v>
      </c>
      <c r="K99" s="309">
        <v>5</v>
      </c>
      <c r="L99" s="309">
        <v>3</v>
      </c>
      <c r="M99" s="384" t="s">
        <v>281</v>
      </c>
      <c r="N99" s="311">
        <v>244</v>
      </c>
      <c r="O99" s="312">
        <v>8421053</v>
      </c>
      <c r="P99" s="312">
        <v>0</v>
      </c>
      <c r="Q99" s="312">
        <v>0</v>
      </c>
    </row>
    <row r="100" spans="1:17" ht="15" customHeight="1" x14ac:dyDescent="0.2">
      <c r="A100" s="386" t="s">
        <v>282</v>
      </c>
      <c r="B100" s="387"/>
      <c r="C100" s="387"/>
      <c r="D100" s="387"/>
      <c r="E100" s="387"/>
      <c r="F100" s="387"/>
      <c r="G100" s="387"/>
      <c r="H100" s="387"/>
      <c r="I100" s="388"/>
      <c r="J100" s="389">
        <v>232</v>
      </c>
      <c r="K100" s="390">
        <v>8</v>
      </c>
      <c r="L100" s="390">
        <v>0</v>
      </c>
      <c r="M100" s="391">
        <v>0</v>
      </c>
      <c r="N100" s="392">
        <v>0</v>
      </c>
      <c r="O100" s="353">
        <f>O101</f>
        <v>5250720</v>
      </c>
      <c r="P100" s="353">
        <f t="shared" ref="P100:Q100" si="25">P101</f>
        <v>4854000</v>
      </c>
      <c r="Q100" s="393">
        <f t="shared" si="25"/>
        <v>4854000</v>
      </c>
    </row>
    <row r="101" spans="1:17" ht="15" customHeight="1" x14ac:dyDescent="0.2">
      <c r="A101" s="394"/>
      <c r="B101" s="395"/>
      <c r="C101" s="396" t="s">
        <v>64</v>
      </c>
      <c r="D101" s="397"/>
      <c r="E101" s="397"/>
      <c r="F101" s="397"/>
      <c r="G101" s="397"/>
      <c r="H101" s="397"/>
      <c r="I101" s="398"/>
      <c r="J101" s="389">
        <v>232</v>
      </c>
      <c r="K101" s="390">
        <v>8</v>
      </c>
      <c r="L101" s="390">
        <v>1</v>
      </c>
      <c r="M101" s="391">
        <v>0</v>
      </c>
      <c r="N101" s="392">
        <v>0</v>
      </c>
      <c r="O101" s="353">
        <f>O104</f>
        <v>5250720</v>
      </c>
      <c r="P101" s="353">
        <f t="shared" ref="P101:Q101" si="26">P104</f>
        <v>4854000</v>
      </c>
      <c r="Q101" s="393">
        <f t="shared" si="26"/>
        <v>4854000</v>
      </c>
    </row>
    <row r="102" spans="1:17" ht="105.75" customHeight="1" x14ac:dyDescent="0.25">
      <c r="A102" s="394"/>
      <c r="B102" s="395"/>
      <c r="C102" s="399"/>
      <c r="D102" s="400"/>
      <c r="E102" s="400"/>
      <c r="F102" s="301" t="s">
        <v>243</v>
      </c>
      <c r="G102" s="302"/>
      <c r="H102" s="302"/>
      <c r="I102" s="302"/>
      <c r="J102" s="389">
        <v>232</v>
      </c>
      <c r="K102" s="390">
        <v>8</v>
      </c>
      <c r="L102" s="390">
        <v>1</v>
      </c>
      <c r="M102" s="401">
        <v>6200000000</v>
      </c>
      <c r="N102" s="392">
        <v>0</v>
      </c>
      <c r="O102" s="353">
        <f>O103</f>
        <v>5250720</v>
      </c>
      <c r="P102" s="353">
        <f>P103</f>
        <v>4854000</v>
      </c>
      <c r="Q102" s="353">
        <f>Q103</f>
        <v>4854000</v>
      </c>
    </row>
    <row r="103" spans="1:17" ht="35.25" customHeight="1" x14ac:dyDescent="0.25">
      <c r="A103" s="296"/>
      <c r="B103" s="297"/>
      <c r="C103" s="300"/>
      <c r="D103" s="318" t="s">
        <v>283</v>
      </c>
      <c r="E103" s="319"/>
      <c r="F103" s="319"/>
      <c r="G103" s="319"/>
      <c r="H103" s="319"/>
      <c r="I103" s="320"/>
      <c r="J103" s="308">
        <v>232</v>
      </c>
      <c r="K103" s="309">
        <v>8</v>
      </c>
      <c r="L103" s="309">
        <v>1</v>
      </c>
      <c r="M103" s="310">
        <v>6270000000</v>
      </c>
      <c r="N103" s="311">
        <v>0</v>
      </c>
      <c r="O103" s="312">
        <f>O104</f>
        <v>5250720</v>
      </c>
      <c r="P103" s="312">
        <f t="shared" ref="P103:Q103" si="27">P104</f>
        <v>4854000</v>
      </c>
      <c r="Q103" s="321">
        <f t="shared" si="27"/>
        <v>4854000</v>
      </c>
    </row>
    <row r="104" spans="1:17" ht="41.25" customHeight="1" x14ac:dyDescent="0.25">
      <c r="A104" s="296"/>
      <c r="B104" s="297"/>
      <c r="C104" s="300"/>
      <c r="D104" s="136"/>
      <c r="E104" s="318" t="s">
        <v>284</v>
      </c>
      <c r="F104" s="319"/>
      <c r="G104" s="319"/>
      <c r="H104" s="319"/>
      <c r="I104" s="320"/>
      <c r="J104" s="308">
        <v>232</v>
      </c>
      <c r="K104" s="309">
        <v>8</v>
      </c>
      <c r="L104" s="309">
        <v>1</v>
      </c>
      <c r="M104" s="310">
        <v>6270095220</v>
      </c>
      <c r="N104" s="311">
        <v>0</v>
      </c>
      <c r="O104" s="312">
        <f>O108+O105</f>
        <v>5250720</v>
      </c>
      <c r="P104" s="312">
        <f>P108+P105</f>
        <v>4854000</v>
      </c>
      <c r="Q104" s="321">
        <f>Q108+Q105</f>
        <v>4854000</v>
      </c>
    </row>
    <row r="105" spans="1:17" ht="36" customHeight="1" x14ac:dyDescent="0.25">
      <c r="A105" s="296"/>
      <c r="B105" s="297"/>
      <c r="C105" s="300"/>
      <c r="D105" s="322"/>
      <c r="E105" s="322"/>
      <c r="F105" s="366" t="s">
        <v>250</v>
      </c>
      <c r="G105" s="367"/>
      <c r="H105" s="367"/>
      <c r="I105" s="368"/>
      <c r="J105" s="308">
        <v>232</v>
      </c>
      <c r="K105" s="309">
        <v>8</v>
      </c>
      <c r="L105" s="309">
        <v>1</v>
      </c>
      <c r="M105" s="310">
        <v>6270095220</v>
      </c>
      <c r="N105" s="311">
        <v>240</v>
      </c>
      <c r="O105" s="312">
        <f>O106</f>
        <v>996720</v>
      </c>
      <c r="P105" s="312">
        <f t="shared" ref="P105:Q105" si="28">P106</f>
        <v>600000</v>
      </c>
      <c r="Q105" s="312">
        <f t="shared" si="28"/>
        <v>600000</v>
      </c>
    </row>
    <row r="106" spans="1:17" ht="36.75" customHeight="1" x14ac:dyDescent="0.25">
      <c r="A106" s="296"/>
      <c r="B106" s="297"/>
      <c r="C106" s="300"/>
      <c r="D106" s="322"/>
      <c r="E106" s="322"/>
      <c r="F106" s="402" t="s">
        <v>301</v>
      </c>
      <c r="G106" s="402"/>
      <c r="H106" s="402"/>
      <c r="I106" s="402"/>
      <c r="J106" s="350">
        <v>232</v>
      </c>
      <c r="K106" s="351">
        <v>8</v>
      </c>
      <c r="L106" s="351">
        <v>1</v>
      </c>
      <c r="M106" s="310">
        <v>6270095220</v>
      </c>
      <c r="N106" s="352">
        <v>244</v>
      </c>
      <c r="O106" s="357">
        <v>996720</v>
      </c>
      <c r="P106" s="357">
        <v>600000</v>
      </c>
      <c r="Q106" s="357">
        <v>600000</v>
      </c>
    </row>
    <row r="107" spans="1:17" ht="60" customHeight="1" x14ac:dyDescent="0.25">
      <c r="A107" s="296"/>
      <c r="B107" s="297"/>
      <c r="C107" s="300"/>
      <c r="D107" s="322"/>
      <c r="E107" s="322"/>
      <c r="F107" s="403" t="s">
        <v>307</v>
      </c>
      <c r="G107" s="404"/>
      <c r="H107" s="404"/>
      <c r="I107" s="405"/>
      <c r="J107" s="308">
        <v>232</v>
      </c>
      <c r="K107" s="309">
        <v>8</v>
      </c>
      <c r="L107" s="309">
        <v>1</v>
      </c>
      <c r="M107" s="310">
        <v>6270075080</v>
      </c>
      <c r="N107" s="352">
        <v>0</v>
      </c>
      <c r="O107" s="312">
        <f>O108</f>
        <v>4254000</v>
      </c>
      <c r="P107" s="312">
        <f t="shared" ref="P107:Q107" si="29">P108</f>
        <v>4254000</v>
      </c>
      <c r="Q107" s="312">
        <f t="shared" si="29"/>
        <v>4254000</v>
      </c>
    </row>
    <row r="108" spans="1:17" ht="22.15" customHeight="1" x14ac:dyDescent="0.25">
      <c r="A108" s="296"/>
      <c r="B108" s="297"/>
      <c r="C108" s="300"/>
      <c r="D108" s="322"/>
      <c r="E108" s="322"/>
      <c r="F108" s="323" t="s">
        <v>42</v>
      </c>
      <c r="G108" s="323"/>
      <c r="H108" s="323"/>
      <c r="I108" s="323"/>
      <c r="J108" s="308">
        <v>232</v>
      </c>
      <c r="K108" s="309">
        <v>8</v>
      </c>
      <c r="L108" s="309">
        <v>1</v>
      </c>
      <c r="M108" s="310">
        <v>6270075080</v>
      </c>
      <c r="N108" s="311">
        <v>540</v>
      </c>
      <c r="O108" s="312">
        <v>4254000</v>
      </c>
      <c r="P108" s="312">
        <v>4254000</v>
      </c>
      <c r="Q108" s="321">
        <v>4254000</v>
      </c>
    </row>
    <row r="109" spans="1:17" ht="18" customHeight="1" x14ac:dyDescent="0.2">
      <c r="A109" s="406" t="s">
        <v>286</v>
      </c>
      <c r="B109" s="407"/>
      <c r="C109" s="407"/>
      <c r="D109" s="407"/>
      <c r="E109" s="407"/>
      <c r="F109" s="407"/>
      <c r="G109" s="407"/>
      <c r="H109" s="407"/>
      <c r="I109" s="408"/>
      <c r="J109" s="291">
        <v>232</v>
      </c>
      <c r="K109" s="292">
        <v>11</v>
      </c>
      <c r="L109" s="292">
        <v>0</v>
      </c>
      <c r="M109" s="293">
        <v>0</v>
      </c>
      <c r="N109" s="294">
        <v>0</v>
      </c>
      <c r="O109" s="295">
        <f t="shared" ref="O109:Q114" si="30">O110</f>
        <v>50000</v>
      </c>
      <c r="P109" s="295">
        <f t="shared" si="30"/>
        <v>50000</v>
      </c>
      <c r="Q109" s="295">
        <f t="shared" si="30"/>
        <v>50000</v>
      </c>
    </row>
    <row r="110" spans="1:17" ht="18" customHeight="1" x14ac:dyDescent="0.25">
      <c r="A110" s="296"/>
      <c r="B110" s="297"/>
      <c r="C110" s="301" t="s">
        <v>287</v>
      </c>
      <c r="D110" s="302"/>
      <c r="E110" s="302"/>
      <c r="F110" s="302"/>
      <c r="G110" s="302"/>
      <c r="H110" s="302"/>
      <c r="I110" s="303"/>
      <c r="J110" s="308">
        <v>232</v>
      </c>
      <c r="K110" s="309">
        <v>11</v>
      </c>
      <c r="L110" s="309">
        <v>1</v>
      </c>
      <c r="M110" s="375">
        <v>0</v>
      </c>
      <c r="N110" s="311">
        <v>0</v>
      </c>
      <c r="O110" s="312">
        <f t="shared" si="30"/>
        <v>50000</v>
      </c>
      <c r="P110" s="312">
        <f t="shared" si="30"/>
        <v>50000</v>
      </c>
      <c r="Q110" s="312">
        <f t="shared" si="30"/>
        <v>50000</v>
      </c>
    </row>
    <row r="111" spans="1:17" ht="96.75" customHeight="1" x14ac:dyDescent="0.25">
      <c r="A111" s="296"/>
      <c r="B111" s="297"/>
      <c r="C111" s="317" t="s">
        <v>243</v>
      </c>
      <c r="D111" s="317"/>
      <c r="E111" s="317"/>
      <c r="F111" s="317"/>
      <c r="G111" s="317"/>
      <c r="H111" s="317"/>
      <c r="I111" s="317"/>
      <c r="J111" s="308">
        <v>232</v>
      </c>
      <c r="K111" s="309">
        <v>11</v>
      </c>
      <c r="L111" s="309">
        <v>1</v>
      </c>
      <c r="M111" s="304">
        <v>6200000000</v>
      </c>
      <c r="N111" s="311">
        <v>0</v>
      </c>
      <c r="O111" s="312">
        <f t="shared" si="30"/>
        <v>50000</v>
      </c>
      <c r="P111" s="312">
        <f t="shared" si="30"/>
        <v>50000</v>
      </c>
      <c r="Q111" s="312">
        <f t="shared" si="30"/>
        <v>50000</v>
      </c>
    </row>
    <row r="112" spans="1:17" ht="60.75" customHeight="1" x14ac:dyDescent="0.25">
      <c r="A112" s="296"/>
      <c r="B112" s="297"/>
      <c r="C112" s="409" t="s">
        <v>288</v>
      </c>
      <c r="D112" s="410"/>
      <c r="E112" s="410"/>
      <c r="F112" s="410"/>
      <c r="G112" s="410"/>
      <c r="H112" s="410"/>
      <c r="I112" s="411"/>
      <c r="J112" s="308">
        <v>232</v>
      </c>
      <c r="K112" s="309">
        <v>11</v>
      </c>
      <c r="L112" s="309">
        <v>1</v>
      </c>
      <c r="M112" s="310">
        <v>6280000000</v>
      </c>
      <c r="N112" s="311">
        <v>0</v>
      </c>
      <c r="O112" s="312">
        <f t="shared" si="30"/>
        <v>50000</v>
      </c>
      <c r="P112" s="312">
        <f t="shared" si="30"/>
        <v>50000</v>
      </c>
      <c r="Q112" s="312">
        <f t="shared" si="30"/>
        <v>50000</v>
      </c>
    </row>
    <row r="113" spans="1:17" ht="63.75" customHeight="1" x14ac:dyDescent="0.25">
      <c r="A113" s="296"/>
      <c r="B113" s="297"/>
      <c r="C113" s="409" t="s">
        <v>289</v>
      </c>
      <c r="D113" s="410"/>
      <c r="E113" s="410"/>
      <c r="F113" s="410"/>
      <c r="G113" s="410"/>
      <c r="H113" s="410"/>
      <c r="I113" s="411"/>
      <c r="J113" s="308">
        <v>232</v>
      </c>
      <c r="K113" s="309">
        <v>11</v>
      </c>
      <c r="L113" s="309">
        <v>1</v>
      </c>
      <c r="M113" s="310">
        <v>6280095240</v>
      </c>
      <c r="N113" s="311">
        <v>0</v>
      </c>
      <c r="O113" s="312">
        <f t="shared" si="30"/>
        <v>50000</v>
      </c>
      <c r="P113" s="312">
        <f t="shared" si="30"/>
        <v>50000</v>
      </c>
      <c r="Q113" s="312">
        <f t="shared" si="30"/>
        <v>50000</v>
      </c>
    </row>
    <row r="114" spans="1:17" ht="31.5" customHeight="1" x14ac:dyDescent="0.25">
      <c r="A114" s="296"/>
      <c r="B114" s="297"/>
      <c r="C114" s="300"/>
      <c r="D114" s="329"/>
      <c r="E114" s="329"/>
      <c r="F114" s="325" t="s">
        <v>250</v>
      </c>
      <c r="G114" s="325"/>
      <c r="H114" s="325"/>
      <c r="I114" s="325"/>
      <c r="J114" s="308">
        <v>232</v>
      </c>
      <c r="K114" s="309">
        <v>11</v>
      </c>
      <c r="L114" s="309">
        <v>1</v>
      </c>
      <c r="M114" s="310">
        <v>6280095240</v>
      </c>
      <c r="N114" s="311">
        <v>240</v>
      </c>
      <c r="O114" s="312">
        <f t="shared" si="30"/>
        <v>50000</v>
      </c>
      <c r="P114" s="312">
        <f t="shared" si="30"/>
        <v>50000</v>
      </c>
      <c r="Q114" s="312">
        <f t="shared" si="30"/>
        <v>50000</v>
      </c>
    </row>
    <row r="115" spans="1:17" ht="33.75" customHeight="1" x14ac:dyDescent="0.25">
      <c r="A115" s="296"/>
      <c r="B115" s="297"/>
      <c r="C115" s="300"/>
      <c r="D115" s="329"/>
      <c r="E115" s="329"/>
      <c r="F115" s="325" t="s">
        <v>301</v>
      </c>
      <c r="G115" s="325"/>
      <c r="H115" s="325"/>
      <c r="I115" s="325"/>
      <c r="J115" s="308">
        <v>232</v>
      </c>
      <c r="K115" s="309">
        <v>11</v>
      </c>
      <c r="L115" s="309">
        <v>1</v>
      </c>
      <c r="M115" s="310">
        <v>6280095240</v>
      </c>
      <c r="N115" s="311">
        <v>244</v>
      </c>
      <c r="O115" s="312">
        <v>50000</v>
      </c>
      <c r="P115" s="312">
        <v>50000</v>
      </c>
      <c r="Q115" s="321">
        <v>50000</v>
      </c>
    </row>
    <row r="116" spans="1:17" ht="15.75" customHeight="1" thickBot="1" x14ac:dyDescent="0.3">
      <c r="A116" s="412"/>
      <c r="B116" s="413" t="s">
        <v>308</v>
      </c>
      <c r="C116" s="414"/>
      <c r="D116" s="414"/>
      <c r="E116" s="414"/>
      <c r="F116" s="414"/>
      <c r="G116" s="414"/>
      <c r="H116" s="414"/>
      <c r="I116" s="415"/>
      <c r="J116" s="416"/>
      <c r="K116" s="416"/>
      <c r="L116" s="416"/>
      <c r="M116" s="417"/>
      <c r="N116" s="417"/>
      <c r="O116" s="418">
        <f>O109+O100+O81+O71+O52+O42+O10</f>
        <v>24485719.659999996</v>
      </c>
      <c r="P116" s="418">
        <f t="shared" ref="P116:Q116" si="31">P109+P100+P81+P71+P52+P42+P10</f>
        <v>13956300</v>
      </c>
      <c r="Q116" s="418">
        <f t="shared" si="31"/>
        <v>14181800</v>
      </c>
    </row>
    <row r="120" spans="1:17" x14ac:dyDescent="0.2">
      <c r="H120" s="378"/>
    </row>
  </sheetData>
  <mergeCells count="110">
    <mergeCell ref="F115:I115"/>
    <mergeCell ref="B116:I116"/>
    <mergeCell ref="A109:I109"/>
    <mergeCell ref="C110:I110"/>
    <mergeCell ref="C111:I111"/>
    <mergeCell ref="C112:I112"/>
    <mergeCell ref="C113:I113"/>
    <mergeCell ref="F114:I114"/>
    <mergeCell ref="D103:I103"/>
    <mergeCell ref="E104:I104"/>
    <mergeCell ref="F105:I105"/>
    <mergeCell ref="F106:I106"/>
    <mergeCell ref="F107:I107"/>
    <mergeCell ref="F108:I108"/>
    <mergeCell ref="F97:I97"/>
    <mergeCell ref="F98:I98"/>
    <mergeCell ref="F99:I99"/>
    <mergeCell ref="A100:I100"/>
    <mergeCell ref="C101:I101"/>
    <mergeCell ref="F102:I102"/>
    <mergeCell ref="F91:I91"/>
    <mergeCell ref="F92:I92"/>
    <mergeCell ref="F93:I93"/>
    <mergeCell ref="F94:I94"/>
    <mergeCell ref="F95:I95"/>
    <mergeCell ref="F96:I96"/>
    <mergeCell ref="F85:I85"/>
    <mergeCell ref="F86:I86"/>
    <mergeCell ref="C87:I87"/>
    <mergeCell ref="E88:I88"/>
    <mergeCell ref="D89:I89"/>
    <mergeCell ref="E90:I90"/>
    <mergeCell ref="D79:I79"/>
    <mergeCell ref="D80:I80"/>
    <mergeCell ref="A81:I81"/>
    <mergeCell ref="C82:I82"/>
    <mergeCell ref="D83:I83"/>
    <mergeCell ref="E84:I84"/>
    <mergeCell ref="D73:I73"/>
    <mergeCell ref="D74:I74"/>
    <mergeCell ref="D75:I75"/>
    <mergeCell ref="F76:I76"/>
    <mergeCell ref="E77:I77"/>
    <mergeCell ref="D78:I78"/>
    <mergeCell ref="F67:I67"/>
    <mergeCell ref="F68:I68"/>
    <mergeCell ref="F69:I69"/>
    <mergeCell ref="F70:I70"/>
    <mergeCell ref="A71:I71"/>
    <mergeCell ref="C72:I72"/>
    <mergeCell ref="D61:I61"/>
    <mergeCell ref="E62:I62"/>
    <mergeCell ref="F63:I63"/>
    <mergeCell ref="F64:I64"/>
    <mergeCell ref="F65:I65"/>
    <mergeCell ref="F66:I66"/>
    <mergeCell ref="D55:I55"/>
    <mergeCell ref="D56:I56"/>
    <mergeCell ref="F57:I57"/>
    <mergeCell ref="F58:I58"/>
    <mergeCell ref="C59:I59"/>
    <mergeCell ref="D60:I60"/>
    <mergeCell ref="F49:I49"/>
    <mergeCell ref="F50:I50"/>
    <mergeCell ref="F51:I51"/>
    <mergeCell ref="A52:I52"/>
    <mergeCell ref="C53:I53"/>
    <mergeCell ref="D54:I54"/>
    <mergeCell ref="C43:I43"/>
    <mergeCell ref="D44:I44"/>
    <mergeCell ref="D45:I45"/>
    <mergeCell ref="F46:I46"/>
    <mergeCell ref="F47:I47"/>
    <mergeCell ref="F48:I48"/>
    <mergeCell ref="F37:I37"/>
    <mergeCell ref="F38:I38"/>
    <mergeCell ref="F39:I39"/>
    <mergeCell ref="F40:I40"/>
    <mergeCell ref="F41:I41"/>
    <mergeCell ref="A42:I42"/>
    <mergeCell ref="C31:I31"/>
    <mergeCell ref="F32:I32"/>
    <mergeCell ref="F33:I33"/>
    <mergeCell ref="F34:I34"/>
    <mergeCell ref="F35:I35"/>
    <mergeCell ref="F36:I36"/>
    <mergeCell ref="F25:I25"/>
    <mergeCell ref="F26:I26"/>
    <mergeCell ref="F27:I27"/>
    <mergeCell ref="F28:I28"/>
    <mergeCell ref="F29:I29"/>
    <mergeCell ref="F30:I30"/>
    <mergeCell ref="D19:I19"/>
    <mergeCell ref="D20:I20"/>
    <mergeCell ref="E21:I21"/>
    <mergeCell ref="F22:I22"/>
    <mergeCell ref="F23:I23"/>
    <mergeCell ref="F24:I24"/>
    <mergeCell ref="D13:I13"/>
    <mergeCell ref="E14:I14"/>
    <mergeCell ref="F15:I15"/>
    <mergeCell ref="F16:I16"/>
    <mergeCell ref="F17:I17"/>
    <mergeCell ref="C18:I18"/>
    <mergeCell ref="A4:Q5"/>
    <mergeCell ref="A8:I8"/>
    <mergeCell ref="A9:I9"/>
    <mergeCell ref="A10:I10"/>
    <mergeCell ref="C11:I11"/>
    <mergeCell ref="D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Прил1</vt:lpstr>
      <vt:lpstr>Прил5</vt:lpstr>
      <vt:lpstr>Прил6</vt:lpstr>
      <vt:lpstr>Прил7</vt:lpstr>
      <vt:lpstr>Прил8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2019-04-10T12:02:58Z</cp:lastPrinted>
  <dcterms:created xsi:type="dcterms:W3CDTF">2010-12-16T03:42:04Z</dcterms:created>
  <dcterms:modified xsi:type="dcterms:W3CDTF">2019-09-30T04:25:11Z</dcterms:modified>
</cp:coreProperties>
</file>