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"/>
    </mc:Choice>
  </mc:AlternateContent>
  <bookViews>
    <workbookView xWindow="0" yWindow="0" windowWidth="20490" windowHeight="7755"/>
  </bookViews>
  <sheets>
    <sheet name="Лист1" sheetId="1" r:id="rId1"/>
    <sheet name="Лист3" sheetId="3" r:id="rId2"/>
    <sheet name="Лист4" sheetId="4" r:id="rId3"/>
  </sheets>
  <calcPr calcId="152511"/>
</workbook>
</file>

<file path=xl/calcChain.xml><?xml version="1.0" encoding="utf-8"?>
<calcChain xmlns="http://schemas.openxmlformats.org/spreadsheetml/2006/main">
  <c r="C30" i="3" l="1"/>
  <c r="C34" i="3"/>
  <c r="D60" i="4"/>
  <c r="D59" i="4"/>
  <c r="D56" i="4" s="1"/>
  <c r="E60" i="4"/>
  <c r="E59" i="4"/>
  <c r="E56" i="4"/>
  <c r="D73" i="4"/>
  <c r="D72" i="4"/>
  <c r="D71" i="4" s="1"/>
  <c r="E73" i="4"/>
  <c r="E72" i="4"/>
  <c r="E71" i="4"/>
  <c r="E69" i="4"/>
  <c r="E68" i="4"/>
  <c r="E67" i="4"/>
  <c r="D69" i="4"/>
  <c r="D68" i="4" s="1"/>
  <c r="D67" i="4" s="1"/>
  <c r="C60" i="4"/>
  <c r="C59" i="4"/>
  <c r="C56" i="4" s="1"/>
  <c r="C73" i="4"/>
  <c r="C72" i="4"/>
  <c r="C71" i="4"/>
  <c r="C69" i="4"/>
  <c r="C68" i="4"/>
  <c r="C67" i="4"/>
  <c r="D36" i="3"/>
  <c r="E36" i="3"/>
  <c r="F36" i="3"/>
  <c r="G36" i="3"/>
  <c r="D12" i="3"/>
  <c r="E12" i="3"/>
  <c r="E38" i="3" s="1"/>
  <c r="E20" i="1" s="1"/>
  <c r="F12" i="3"/>
  <c r="G12" i="3"/>
  <c r="D52" i="4"/>
  <c r="D51" i="4"/>
  <c r="E52" i="4"/>
  <c r="E51" i="4"/>
  <c r="E50" i="4" s="1"/>
  <c r="E49" i="4" s="1"/>
  <c r="C52" i="4"/>
  <c r="C51" i="4"/>
  <c r="D43" i="4"/>
  <c r="D42" i="4"/>
  <c r="E43" i="4"/>
  <c r="E42" i="4" s="1"/>
  <c r="E38" i="4" s="1"/>
  <c r="C43" i="4"/>
  <c r="C42" i="4"/>
  <c r="D40" i="4"/>
  <c r="D39" i="4" s="1"/>
  <c r="D38" i="4" s="1"/>
  <c r="E40" i="4"/>
  <c r="E39" i="4"/>
  <c r="C40" i="4"/>
  <c r="C39" i="4"/>
  <c r="C38" i="4"/>
  <c r="D36" i="4"/>
  <c r="D35" i="4" s="1"/>
  <c r="E36" i="4"/>
  <c r="E35" i="4"/>
  <c r="C36" i="4"/>
  <c r="C35" i="4"/>
  <c r="C34" i="4"/>
  <c r="D32" i="4"/>
  <c r="D31" i="4"/>
  <c r="E32" i="4"/>
  <c r="E31" i="4"/>
  <c r="C32" i="4"/>
  <c r="C31" i="4"/>
  <c r="D29" i="4"/>
  <c r="D28" i="4"/>
  <c r="E29" i="4"/>
  <c r="E28" i="4"/>
  <c r="D26" i="4"/>
  <c r="D25" i="4"/>
  <c r="D24" i="4" s="1"/>
  <c r="D23" i="4" s="1"/>
  <c r="E26" i="4"/>
  <c r="E25" i="4"/>
  <c r="E24" i="4" s="1"/>
  <c r="C29" i="4"/>
  <c r="C28" i="4"/>
  <c r="C26" i="4"/>
  <c r="C25" i="4"/>
  <c r="D18" i="4"/>
  <c r="D17" i="4"/>
  <c r="E18" i="4"/>
  <c r="E17" i="4"/>
  <c r="C17" i="4"/>
  <c r="D15" i="4"/>
  <c r="D14" i="4" s="1"/>
  <c r="D13" i="4" s="1"/>
  <c r="E15" i="4"/>
  <c r="E14" i="4"/>
  <c r="E13" i="4" s="1"/>
  <c r="C15" i="4"/>
  <c r="C14" i="4" s="1"/>
  <c r="C13" i="4" s="1"/>
  <c r="D62" i="4"/>
  <c r="E62" i="4"/>
  <c r="C23" i="3"/>
  <c r="C62" i="4"/>
  <c r="C12" i="3"/>
  <c r="C38" i="3" s="1"/>
  <c r="C20" i="1" s="1"/>
  <c r="C19" i="1" s="1"/>
  <c r="C18" i="1" s="1"/>
  <c r="C17" i="1" s="1"/>
  <c r="D30" i="3"/>
  <c r="E30" i="3"/>
  <c r="F30" i="3"/>
  <c r="G30" i="3"/>
  <c r="G38" i="3" s="1"/>
  <c r="G20" i="1" s="1"/>
  <c r="G19" i="1" s="1"/>
  <c r="G18" i="1" s="1"/>
  <c r="G17" i="1" s="1"/>
  <c r="G23" i="3"/>
  <c r="F23" i="3"/>
  <c r="D27" i="3"/>
  <c r="E27" i="3"/>
  <c r="F27" i="3"/>
  <c r="G27" i="3"/>
  <c r="D23" i="3"/>
  <c r="E23" i="3"/>
  <c r="D21" i="3"/>
  <c r="D38" i="3" s="1"/>
  <c r="E21" i="3"/>
  <c r="F21" i="3"/>
  <c r="G21" i="3"/>
  <c r="C36" i="3"/>
  <c r="C21" i="3"/>
  <c r="C27" i="3"/>
  <c r="E19" i="1"/>
  <c r="E18" i="1" s="1"/>
  <c r="E17" i="1" s="1"/>
  <c r="D20" i="1"/>
  <c r="D19" i="1"/>
  <c r="D18" i="1" s="1"/>
  <c r="D17" i="1" s="1"/>
  <c r="F38" i="3"/>
  <c r="F20" i="1" s="1"/>
  <c r="F19" i="1" s="1"/>
  <c r="F18" i="1" s="1"/>
  <c r="F17" i="1" s="1"/>
  <c r="E34" i="4" l="1"/>
  <c r="D50" i="4"/>
  <c r="D49" i="4" s="1"/>
  <c r="C12" i="4"/>
  <c r="D34" i="4"/>
  <c r="D12" i="4" s="1"/>
  <c r="D11" i="4" s="1"/>
  <c r="C24" i="4"/>
  <c r="C23" i="4" s="1"/>
  <c r="E23" i="4"/>
  <c r="E12" i="4" s="1"/>
  <c r="E11" i="4" s="1"/>
  <c r="C50" i="4"/>
  <c r="C49" i="4" s="1"/>
  <c r="F16" i="1" l="1"/>
  <c r="F15" i="1" s="1"/>
  <c r="F14" i="1" s="1"/>
  <c r="F13" i="1" s="1"/>
  <c r="F12" i="1" s="1"/>
  <c r="D16" i="1"/>
  <c r="D15" i="1" s="1"/>
  <c r="D14" i="1" s="1"/>
  <c r="D13" i="1" s="1"/>
  <c r="D12" i="1" s="1"/>
  <c r="G16" i="1"/>
  <c r="G15" i="1" s="1"/>
  <c r="G14" i="1" s="1"/>
  <c r="G13" i="1" s="1"/>
  <c r="G12" i="1" s="1"/>
  <c r="E16" i="1"/>
  <c r="E15" i="1" s="1"/>
  <c r="E14" i="1" s="1"/>
  <c r="E13" i="1" s="1"/>
  <c r="E12" i="1" s="1"/>
  <c r="C11" i="4"/>
  <c r="C16" i="1" s="1"/>
  <c r="C15" i="1" s="1"/>
  <c r="C14" i="1" s="1"/>
  <c r="C13" i="1" s="1"/>
  <c r="C12" i="1" s="1"/>
</calcChain>
</file>

<file path=xl/sharedStrings.xml><?xml version="1.0" encoding="utf-8"?>
<sst xmlns="http://schemas.openxmlformats.org/spreadsheetml/2006/main" count="241" uniqueCount="223">
  <si>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</si>
  <si>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</si>
  <si>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</si>
  <si>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</si>
  <si>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</si>
  <si>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</si>
  <si>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</si>
  <si>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</si>
  <si>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</si>
  <si>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</si>
  <si>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</si>
  <si>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</si>
  <si>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</si>
  <si>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</si>
  <si>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</si>
  <si>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</si>
  <si>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</si>
  <si>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</si>
  <si>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</si>
  <si>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</si>
  <si>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</si>
  <si>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</si>
  <si>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</si>
  <si>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</si>
  <si>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</si>
  <si>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</si>
  <si>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</si>
  <si>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</si>
  <si>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</si>
  <si>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</si>
  <si>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</si>
  <si>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</si>
  <si>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</si>
  <si>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</si>
  <si>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</si>
  <si>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</si>
  <si>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</si>
  <si>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</si>
  <si>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</si>
  <si>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</si>
  <si>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</si>
  <si>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</si>
  <si>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</si>
  <si>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</si>
  <si>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</si>
  <si>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</si>
  <si>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</si>
  <si>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</si>
  <si>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</si>
  <si>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</si>
  <si>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</si>
  <si>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</si>
  <si>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</si>
  <si>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</si>
  <si>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</si>
  <si>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</si>
  <si>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</si>
  <si>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</si>
  <si>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</si>
  <si>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</si>
  <si>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</si>
  <si>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</si>
  <si>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</si>
  <si>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</si>
  <si>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</si>
  <si>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</si>
  <si>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</si>
  <si>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</si>
  <si>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</si>
  <si>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</si>
  <si>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</si>
  <si>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</si>
  <si>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</si>
  <si>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</si>
  <si>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</si>
  <si>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</si>
  <si>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2015 год</t>
  </si>
  <si>
    <t>0304</t>
  </si>
  <si>
    <t>Органы юстиции</t>
  </si>
  <si>
    <t>0409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</si>
  <si>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</si>
  <si>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</si>
  <si>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</si>
  <si>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</si>
  <si>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</si>
  <si>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</si>
  <si>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</si>
  <si>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</si>
  <si>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</si>
  <si>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Дотации бюджетам на поддержку мер по обеспечению сбалансированности бюджетов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</si>
  <si>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</si>
  <si>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</si>
  <si>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</si>
  <si>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</si>
  <si>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 xml:space="preserve">депутатов  Новочеркасского сельсовета </t>
  </si>
  <si>
    <t xml:space="preserve">депутатов Новочеркасского сельсовета 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</si>
  <si>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</si>
  <si>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</si>
  <si>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</si>
  <si>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</si>
  <si>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</si>
  <si>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</si>
  <si>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</si>
  <si>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</si>
  <si>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</si>
  <si>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</si>
  <si>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</si>
  <si>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</si>
  <si>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</si>
  <si>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</si>
  <si>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</si>
  <si>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</si>
  <si>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</si>
  <si>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</si>
  <si>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к решению Совета депутатов</t>
  </si>
  <si>
    <t>Наименование показателя</t>
  </si>
  <si>
    <t>Код дохода по бюджетной классификации</t>
  </si>
  <si>
    <t>1</t>
  </si>
  <si>
    <t>3</t>
  </si>
  <si>
    <t>4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</si>
  <si>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</si>
  <si>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</si>
  <si>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</si>
  <si>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</si>
  <si>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</si>
  <si>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</si>
  <si>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</si>
  <si>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</si>
  <si>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</si>
  <si>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</si>
  <si>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</si>
  <si>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</si>
  <si>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</si>
  <si>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</si>
  <si>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</si>
  <si>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000 10500000000000000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</si>
  <si>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</si>
  <si>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</si>
  <si>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</si>
  <si>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</si>
  <si>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000 10501011011000110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</si>
  <si>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</si>
  <si>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</si>
  <si>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</si>
  <si>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000 10501021011000110</t>
  </si>
  <si>
    <t>000 10503000010000110</t>
  </si>
  <si>
    <t>000 10503010010000110</t>
  </si>
  <si>
    <t xml:space="preserve">Единый сельскохозяйственный налог </t>
  </si>
  <si>
    <t>000 10503010011000110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</si>
  <si>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</si>
  <si>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</si>
  <si>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</si>
  <si>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</si>
  <si>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</si>
  <si>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</si>
  <si>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</si>
  <si>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</si>
  <si>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</si>
  <si>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</si>
  <si>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</si>
  <si>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</si>
  <si>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</si>
  <si>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</si>
  <si>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</si>
  <si>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</si>
  <si>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000 11100000000000000</t>
  </si>
  <si>
    <t>000 11105000000000120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</si>
  <si>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</si>
  <si>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</si>
  <si>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</si>
  <si>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000 20000000000000000</t>
  </si>
  <si>
    <t>000 20200000000000000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</si>
  <si>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</si>
  <si>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</si>
  <si>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</si>
  <si>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Новочеркасского сельсовета</t>
  </si>
  <si>
    <t>Приложение №  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</si>
  <si>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</si>
  <si>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</si>
  <si>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сельских поселений на поддержку мер по обеспечению сбалансированности бюджетов</t>
  </si>
  <si>
    <t>Поступление доходов в бюджет Новочеркасский сельсовет по кодам видов доходов, подвидов доходов на 2019 год и на плановый период 2020, 2021 годов</t>
  </si>
  <si>
    <t>Рапределение бюджетных ассигнований местного бюджета  на 2019 год и плановый период 2020-2021 г.г.</t>
  </si>
  <si>
    <t xml:space="preserve">на 2019 год и плановый период 2020-2021 г.г. 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</si>
  <si>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</si>
  <si>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</si>
  <si>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</si>
  <si>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Безвозмездные поступления от негосударственных организаций в бюджеты сельских поселений на реализацию проектов развития сельских поселений, основанных на местных инициативах</t>
  </si>
  <si>
    <t>ПРОЧИЕ БЕЗВОЗМЕЗДНЫЕ ПОСТУПЛЕНИЯ</t>
  </si>
  <si>
    <t>Прочие безвозмездные поступления в бюджеты сельских поселений</t>
  </si>
  <si>
    <t>Безвозмездные поступления в бюджеты сельских поселений на реализацию проектов развития сельских поселений, основанных на местных инициативах</t>
  </si>
  <si>
    <t>232 20400000000000000</t>
  </si>
  <si>
    <t>232 20700000000000000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</si>
  <si>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</si>
  <si>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</si>
  <si>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</si>
  <si>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Субсидии бюджетам сельских поселений на реализацию проектов развития общественной инфраструктуры, основанных на местных инициативах</t>
  </si>
  <si>
    <t>232  20705030109000150</t>
  </si>
  <si>
    <t>232  20705030100000150</t>
  </si>
  <si>
    <t>232  20705000100000150</t>
  </si>
  <si>
    <t>232  20405099109000150</t>
  </si>
  <si>
    <t>232  20405099100000150</t>
  </si>
  <si>
    <t>232  20405000100000150</t>
  </si>
  <si>
    <t>232  20229999109000150</t>
  </si>
  <si>
    <t>232  20229999100000150</t>
  </si>
  <si>
    <t>232  20229999000000150</t>
  </si>
  <si>
    <t>232  20220000000000150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</si>
  <si>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</si>
  <si>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от 28.12.2018г.  № 139</t>
  </si>
  <si>
    <t>№ 139  от 28.12.2018 года</t>
  </si>
  <si>
    <t>№  139  от 28.12.2018 года</t>
  </si>
  <si>
    <t>232 20225555000000150</t>
  </si>
  <si>
    <t>000 20210000000000150</t>
  </si>
  <si>
    <t>000 20215001000000150</t>
  </si>
  <si>
    <t>232  20215001100000150</t>
  </si>
  <si>
    <t>232  20215002000000150</t>
  </si>
  <si>
    <t>232 20215002100000150</t>
  </si>
  <si>
    <t>232  20230000000000150</t>
  </si>
  <si>
    <t>232  20235930000000150</t>
  </si>
  <si>
    <t>232  20235930100000150</t>
  </si>
  <si>
    <t>232  20235118000000150</t>
  </si>
  <si>
    <t>232  20235118100000150</t>
  </si>
  <si>
    <t>Субсидии бюджетам сельских послелений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</si>
  <si>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232 20225555100000150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</si>
</sst>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83" formatCode="#,##0.00;[Red]#,##0.00"/>
    <numFmt numFmtId="184" formatCode="&quot;&quot;###,##0.00"/>
    <numFmt numFmtId="186" formatCode="0.00;[Red]0.00"/>
  </numFmts>
  <fonts count="1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8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9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/>
    </xf>
    <xf numFmtId="49" fontId="7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0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183" fontId="1" fillId="0" borderId="1" xfId="0" applyNumberFormat="1" applyFont="1" applyBorder="1"/>
    <xf numFmtId="183" fontId="2" fillId="0" borderId="1" xfId="0" applyNumberFormat="1" applyFont="1" applyBorder="1"/>
    <xf numFmtId="183" fontId="2" fillId="0" borderId="1" xfId="0" applyNumberFormat="1" applyFont="1" applyFill="1" applyBorder="1"/>
    <xf numFmtId="18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183" fontId="1" fillId="2" borderId="1" xfId="0" applyNumberFormat="1" applyFont="1" applyFill="1" applyBorder="1"/>
    <xf numFmtId="3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183" fontId="2" fillId="2" borderId="1" xfId="0" applyNumberFormat="1" applyFont="1" applyFill="1" applyBorder="1"/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center" wrapText="1"/>
    </xf>
    <xf numFmtId="184" fontId="12" fillId="0" borderId="10" xfId="0" applyNumberFormat="1" applyFont="1" applyFill="1" applyBorder="1" applyAlignment="1">
      <alignment horizontal="right" wrapText="1"/>
    </xf>
    <xf numFmtId="184" fontId="12" fillId="0" borderId="11" xfId="0" applyNumberFormat="1" applyFont="1" applyFill="1" applyBorder="1" applyAlignment="1">
      <alignment horizontal="right" wrapText="1"/>
    </xf>
    <xf numFmtId="0" fontId="12" fillId="0" borderId="1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wrapText="1"/>
    </xf>
    <xf numFmtId="184" fontId="12" fillId="0" borderId="3" xfId="0" applyNumberFormat="1" applyFont="1" applyBorder="1" applyAlignment="1">
      <alignment horizontal="right" wrapText="1"/>
    </xf>
    <xf numFmtId="186" fontId="9" fillId="0" borderId="1" xfId="0" applyNumberFormat="1" applyFont="1" applyBorder="1"/>
    <xf numFmtId="0" fontId="12" fillId="0" borderId="1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wrapText="1"/>
    </xf>
    <xf numFmtId="186" fontId="14" fillId="0" borderId="1" xfId="0" applyNumberFormat="1" applyFont="1" applyBorder="1"/>
    <xf numFmtId="0" fontId="16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184" fontId="12" fillId="0" borderId="15" xfId="0" applyNumberFormat="1" applyFont="1" applyBorder="1" applyAlignment="1">
      <alignment horizontal="right" wrapText="1"/>
    </xf>
    <xf numFmtId="184" fontId="12" fillId="0" borderId="16" xfId="0" applyNumberFormat="1" applyFont="1" applyFill="1" applyBorder="1" applyAlignment="1">
      <alignment horizontal="right" wrapText="1"/>
    </xf>
    <xf numFmtId="184" fontId="12" fillId="0" borderId="17" xfId="0" applyNumberFormat="1" applyFont="1" applyFill="1" applyBorder="1" applyAlignment="1">
      <alignment horizontal="right" wrapText="1"/>
    </xf>
    <xf numFmtId="184" fontId="12" fillId="0" borderId="1" xfId="0" applyNumberFormat="1" applyFont="1" applyBorder="1" applyAlignment="1">
      <alignment horizontal="right" wrapText="1"/>
    </xf>
    <xf numFmtId="184" fontId="12" fillId="0" borderId="1" xfId="0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7" fillId="0" borderId="3" xfId="0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center" wrapText="1"/>
    </xf>
    <xf numFmtId="49" fontId="12" fillId="0" borderId="15" xfId="0" applyNumberFormat="1" applyFont="1" applyBorder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3" fillId="0" borderId="0" xfId="0" applyFont="1" applyFill="1" applyAlignment="1">
      <alignment horizontal="center" vertical="distributed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C4" sqref="C4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94</v>
      </c>
      <c r="D3" s="1"/>
      <c r="E3" s="1"/>
    </row>
    <row r="4" spans="1:7" ht="18.75" x14ac:dyDescent="0.3">
      <c r="C4" s="42" t="s">
        <v>209</v>
      </c>
      <c r="D4" s="1" t="s">
        <v>86</v>
      </c>
      <c r="E4" s="1"/>
    </row>
    <row r="6" spans="1:7" ht="18.75" customHeight="1" x14ac:dyDescent="0.3">
      <c r="A6" s="93" t="s">
        <v>82</v>
      </c>
      <c r="B6" s="93"/>
      <c r="C6" s="93"/>
      <c r="D6" s="93"/>
      <c r="E6" s="93"/>
      <c r="F6" s="93"/>
      <c r="G6" s="93"/>
    </row>
    <row r="7" spans="1:7" ht="18.75" customHeight="1" x14ac:dyDescent="0.3">
      <c r="A7" s="94" t="s">
        <v>182</v>
      </c>
      <c r="B7" s="94"/>
      <c r="C7" s="94"/>
      <c r="D7" s="94"/>
      <c r="E7" s="94"/>
      <c r="F7" s="94"/>
      <c r="G7" s="94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46">
        <v>2018</v>
      </c>
      <c r="D10" s="46" t="s">
        <v>76</v>
      </c>
      <c r="E10" s="46" t="s">
        <v>83</v>
      </c>
      <c r="F10" s="44">
        <v>2019</v>
      </c>
      <c r="G10" s="44">
        <v>2020</v>
      </c>
    </row>
    <row r="11" spans="1:7" ht="56.25" x14ac:dyDescent="0.2">
      <c r="A11" s="4" t="s">
        <v>5</v>
      </c>
      <c r="B11" s="5" t="s">
        <v>6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ht="37.5" x14ac:dyDescent="0.2">
      <c r="A12" s="6" t="s">
        <v>7</v>
      </c>
      <c r="B12" s="7" t="s">
        <v>8</v>
      </c>
      <c r="C12" s="45">
        <f>C13+C17</f>
        <v>0</v>
      </c>
      <c r="D12" s="45">
        <f>D13+D17</f>
        <v>-4082534</v>
      </c>
      <c r="E12" s="45">
        <f>E13+E17</f>
        <v>-4308034</v>
      </c>
      <c r="F12" s="45">
        <f>F13+F17</f>
        <v>0</v>
      </c>
      <c r="G12" s="45">
        <f>G13+G17</f>
        <v>0</v>
      </c>
    </row>
    <row r="13" spans="1:7" ht="18.75" x14ac:dyDescent="0.2">
      <c r="A13" s="6" t="s">
        <v>9</v>
      </c>
      <c r="B13" s="7" t="s">
        <v>10</v>
      </c>
      <c r="C13" s="45">
        <f t="shared" ref="C13:G15" si="0">C14</f>
        <v>-22927088</v>
      </c>
      <c r="D13" s="45">
        <f t="shared" si="0"/>
        <v>-13956300</v>
      </c>
      <c r="E13" s="45">
        <f t="shared" si="0"/>
        <v>-14181800</v>
      </c>
      <c r="F13" s="45">
        <f t="shared" si="0"/>
        <v>-13956300</v>
      </c>
      <c r="G13" s="45">
        <f t="shared" si="0"/>
        <v>-14181800</v>
      </c>
    </row>
    <row r="14" spans="1:7" ht="37.5" x14ac:dyDescent="0.2">
      <c r="A14" s="6" t="s">
        <v>11</v>
      </c>
      <c r="B14" s="7" t="s">
        <v>12</v>
      </c>
      <c r="C14" s="45">
        <f t="shared" si="0"/>
        <v>-22927088</v>
      </c>
      <c r="D14" s="45">
        <f t="shared" si="0"/>
        <v>-13956300</v>
      </c>
      <c r="E14" s="45">
        <f t="shared" si="0"/>
        <v>-14181800</v>
      </c>
      <c r="F14" s="45">
        <f t="shared" si="0"/>
        <v>-13956300</v>
      </c>
      <c r="G14" s="45">
        <f t="shared" si="0"/>
        <v>-14181800</v>
      </c>
    </row>
    <row r="15" spans="1:7" ht="37.5" x14ac:dyDescent="0.2">
      <c r="A15" s="6" t="s">
        <v>13</v>
      </c>
      <c r="B15" s="7" t="s">
        <v>14</v>
      </c>
      <c r="C15" s="45">
        <f t="shared" si="0"/>
        <v>-22927088</v>
      </c>
      <c r="D15" s="45">
        <f t="shared" si="0"/>
        <v>-13956300</v>
      </c>
      <c r="E15" s="45">
        <f t="shared" si="0"/>
        <v>-14181800</v>
      </c>
      <c r="F15" s="45">
        <f t="shared" si="0"/>
        <v>-13956300</v>
      </c>
      <c r="G15" s="45">
        <f t="shared" si="0"/>
        <v>-14181800</v>
      </c>
    </row>
    <row r="16" spans="1:7" ht="37.5" x14ac:dyDescent="0.2">
      <c r="A16" s="6" t="s">
        <v>15</v>
      </c>
      <c r="B16" s="7" t="s">
        <v>16</v>
      </c>
      <c r="C16" s="45">
        <f>-Лист4!C11</f>
        <v>-22927088</v>
      </c>
      <c r="D16" s="45">
        <f>-Лист4!D11</f>
        <v>-13956300</v>
      </c>
      <c r="E16" s="45">
        <f>-Лист4!E11</f>
        <v>-14181800</v>
      </c>
      <c r="F16" s="45">
        <f>-Лист4!D11</f>
        <v>-13956300</v>
      </c>
      <c r="G16" s="45">
        <f>-Лист4!E11</f>
        <v>-14181800</v>
      </c>
    </row>
    <row r="17" spans="1:7" ht="18.75" x14ac:dyDescent="0.2">
      <c r="A17" s="6" t="s">
        <v>17</v>
      </c>
      <c r="B17" s="7" t="s">
        <v>18</v>
      </c>
      <c r="C17" s="45">
        <f t="shared" ref="C17:G19" si="1">C18</f>
        <v>22927088</v>
      </c>
      <c r="D17" s="45">
        <f t="shared" si="1"/>
        <v>9873766</v>
      </c>
      <c r="E17" s="45">
        <f t="shared" si="1"/>
        <v>9873766</v>
      </c>
      <c r="F17" s="45">
        <f t="shared" si="1"/>
        <v>13956300</v>
      </c>
      <c r="G17" s="45">
        <f t="shared" si="1"/>
        <v>14181800</v>
      </c>
    </row>
    <row r="18" spans="1:7" ht="37.5" x14ac:dyDescent="0.2">
      <c r="A18" s="6" t="s">
        <v>19</v>
      </c>
      <c r="B18" s="7" t="s">
        <v>20</v>
      </c>
      <c r="C18" s="45">
        <f t="shared" si="1"/>
        <v>22927088</v>
      </c>
      <c r="D18" s="45">
        <f t="shared" si="1"/>
        <v>9873766</v>
      </c>
      <c r="E18" s="45">
        <f t="shared" si="1"/>
        <v>9873766</v>
      </c>
      <c r="F18" s="45">
        <f t="shared" si="1"/>
        <v>13956300</v>
      </c>
      <c r="G18" s="45">
        <f t="shared" si="1"/>
        <v>14181800</v>
      </c>
    </row>
    <row r="19" spans="1:7" ht="37.5" x14ac:dyDescent="0.2">
      <c r="A19" s="6" t="s">
        <v>21</v>
      </c>
      <c r="B19" s="7" t="s">
        <v>22</v>
      </c>
      <c r="C19" s="45">
        <f t="shared" si="1"/>
        <v>22927088</v>
      </c>
      <c r="D19" s="45">
        <f t="shared" si="1"/>
        <v>9873766</v>
      </c>
      <c r="E19" s="45">
        <f t="shared" si="1"/>
        <v>9873766</v>
      </c>
      <c r="F19" s="45">
        <f t="shared" si="1"/>
        <v>13956300</v>
      </c>
      <c r="G19" s="45">
        <f t="shared" si="1"/>
        <v>14181800</v>
      </c>
    </row>
    <row r="20" spans="1:7" ht="37.5" x14ac:dyDescent="0.2">
      <c r="A20" s="6" t="s">
        <v>23</v>
      </c>
      <c r="B20" s="7" t="s">
        <v>24</v>
      </c>
      <c r="C20" s="45">
        <f>Лист3!C38</f>
        <v>22927088</v>
      </c>
      <c r="D20" s="45">
        <f>Лист3!D38</f>
        <v>9873766</v>
      </c>
      <c r="E20" s="45">
        <f>Лист3!E38</f>
        <v>9873766</v>
      </c>
      <c r="F20" s="45">
        <f>Лист3!F38</f>
        <v>13956300</v>
      </c>
      <c r="G20" s="45">
        <f>Лист3!G38</f>
        <v>14181800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G6"/>
    <mergeCell ref="A7:G7"/>
  </mergeCells>
  <phoneticPr fontId="9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7" zoomScaleNormal="77" workbookViewId="0">
      <selection activeCell="C4" sqref="C4"/>
    </sheetView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25</v>
      </c>
      <c r="C1" s="1" t="s">
        <v>26</v>
      </c>
      <c r="D1" s="1"/>
      <c r="E1" s="1"/>
    </row>
    <row r="2" spans="1:7" ht="18.75" x14ac:dyDescent="0.3">
      <c r="B2" s="1" t="s">
        <v>27</v>
      </c>
      <c r="C2" s="1" t="s">
        <v>1</v>
      </c>
      <c r="D2" s="1"/>
      <c r="E2" s="1"/>
    </row>
    <row r="3" spans="1:7" ht="18.75" x14ac:dyDescent="0.3">
      <c r="B3" s="1" t="s">
        <v>28</v>
      </c>
      <c r="C3" s="1" t="s">
        <v>95</v>
      </c>
      <c r="D3" s="1"/>
      <c r="E3" s="1"/>
    </row>
    <row r="4" spans="1:7" ht="18.75" x14ac:dyDescent="0.3">
      <c r="A4" s="13"/>
      <c r="B4" s="1" t="s">
        <v>29</v>
      </c>
      <c r="C4" s="42" t="s">
        <v>208</v>
      </c>
      <c r="D4" s="1"/>
      <c r="E4" s="1"/>
    </row>
    <row r="5" spans="1:7" ht="15.75" x14ac:dyDescent="0.25">
      <c r="C5" s="14"/>
      <c r="D5" s="15"/>
      <c r="E5" s="15"/>
    </row>
    <row r="6" spans="1:7" ht="15.75" x14ac:dyDescent="0.25">
      <c r="C6" s="14"/>
      <c r="D6" s="14"/>
      <c r="E6" s="14"/>
    </row>
    <row r="7" spans="1:7" ht="45.75" customHeight="1" x14ac:dyDescent="0.3">
      <c r="A7" s="93" t="s">
        <v>181</v>
      </c>
      <c r="B7" s="93"/>
      <c r="C7" s="93"/>
      <c r="D7" s="93"/>
      <c r="E7" s="93"/>
      <c r="F7" s="93"/>
      <c r="G7" s="93"/>
    </row>
    <row r="8" spans="1:7" ht="37.5" customHeight="1" x14ac:dyDescent="0.2">
      <c r="A8" s="95" t="s">
        <v>91</v>
      </c>
      <c r="B8" s="95"/>
      <c r="C8" s="95"/>
      <c r="D8" s="95"/>
      <c r="E8" s="95"/>
      <c r="F8" s="95"/>
      <c r="G8" s="95"/>
    </row>
    <row r="9" spans="1:7" ht="18.75" x14ac:dyDescent="0.2">
      <c r="A9" s="15"/>
      <c r="B9" s="15"/>
      <c r="C9" s="16"/>
      <c r="D9" s="16"/>
      <c r="E9" s="17" t="s">
        <v>2</v>
      </c>
    </row>
    <row r="10" spans="1:7" ht="15.75" x14ac:dyDescent="0.2">
      <c r="A10" s="15"/>
      <c r="B10" s="15"/>
      <c r="C10" s="16"/>
      <c r="D10" s="16"/>
      <c r="E10" s="16"/>
    </row>
    <row r="11" spans="1:7" ht="18.75" x14ac:dyDescent="0.3">
      <c r="A11" s="18" t="s">
        <v>80</v>
      </c>
      <c r="B11" s="19" t="s">
        <v>81</v>
      </c>
      <c r="C11" s="4">
        <v>2019</v>
      </c>
      <c r="D11" s="4" t="s">
        <v>87</v>
      </c>
      <c r="E11" s="4" t="s">
        <v>88</v>
      </c>
      <c r="F11" s="43">
        <v>2020</v>
      </c>
      <c r="G11" s="43">
        <v>2021</v>
      </c>
    </row>
    <row r="12" spans="1:7" ht="18.75" x14ac:dyDescent="0.3">
      <c r="A12" s="20" t="s">
        <v>42</v>
      </c>
      <c r="B12" s="21" t="s">
        <v>43</v>
      </c>
      <c r="C12" s="49">
        <f>C13+C14+C15+C19</f>
        <v>4744866</v>
      </c>
      <c r="D12" s="49">
        <f>D13+D14+D15+D19</f>
        <v>4744866</v>
      </c>
      <c r="E12" s="49">
        <f>E13+E14+E15+E19</f>
        <v>4744866</v>
      </c>
      <c r="F12" s="49">
        <f>F13+F14+F15+F19</f>
        <v>4744866</v>
      </c>
      <c r="G12" s="49">
        <f>G13+G14+G15+G19</f>
        <v>4744866</v>
      </c>
    </row>
    <row r="13" spans="1:7" ht="37.5" x14ac:dyDescent="0.3">
      <c r="A13" s="23" t="s">
        <v>44</v>
      </c>
      <c r="B13" s="24" t="s">
        <v>45</v>
      </c>
      <c r="C13" s="48">
        <v>1171000</v>
      </c>
      <c r="D13" s="48">
        <v>1171000</v>
      </c>
      <c r="E13" s="48">
        <v>1171000</v>
      </c>
      <c r="F13" s="48">
        <v>1171000</v>
      </c>
      <c r="G13" s="48">
        <v>1171000</v>
      </c>
    </row>
    <row r="14" spans="1:7" ht="56.25" x14ac:dyDescent="0.3">
      <c r="A14" s="23" t="s">
        <v>70</v>
      </c>
      <c r="B14" s="24" t="s">
        <v>69</v>
      </c>
      <c r="C14" s="48"/>
      <c r="D14" s="25"/>
      <c r="E14" s="25"/>
      <c r="F14" s="25"/>
      <c r="G14" s="25"/>
    </row>
    <row r="15" spans="1:7" ht="56.25" x14ac:dyDescent="0.3">
      <c r="A15" s="23" t="s">
        <v>46</v>
      </c>
      <c r="B15" s="24" t="s">
        <v>47</v>
      </c>
      <c r="C15" s="48">
        <v>3526945</v>
      </c>
      <c r="D15" s="48">
        <v>3526945</v>
      </c>
      <c r="E15" s="48">
        <v>3526945</v>
      </c>
      <c r="F15" s="48">
        <v>3526945</v>
      </c>
      <c r="G15" s="48">
        <v>3526945</v>
      </c>
    </row>
    <row r="16" spans="1:7" ht="18.75" hidden="1" x14ac:dyDescent="0.3">
      <c r="A16" s="23" t="s">
        <v>71</v>
      </c>
      <c r="B16" s="26" t="s">
        <v>48</v>
      </c>
      <c r="C16" s="48"/>
      <c r="D16" s="25"/>
      <c r="E16" s="25"/>
      <c r="F16" s="25"/>
      <c r="G16" s="25"/>
    </row>
    <row r="17" spans="1:7" ht="18.75" hidden="1" x14ac:dyDescent="0.3">
      <c r="A17" s="20" t="s">
        <v>49</v>
      </c>
      <c r="B17" s="21" t="s">
        <v>50</v>
      </c>
      <c r="C17" s="49"/>
      <c r="D17" s="22"/>
      <c r="E17" s="22"/>
      <c r="F17" s="25"/>
      <c r="G17" s="25"/>
    </row>
    <row r="18" spans="1:7" ht="18.75" hidden="1" x14ac:dyDescent="0.3">
      <c r="A18" s="23" t="s">
        <v>51</v>
      </c>
      <c r="B18" s="26" t="s">
        <v>52</v>
      </c>
      <c r="C18" s="48"/>
      <c r="D18" s="25"/>
      <c r="E18" s="25"/>
      <c r="F18" s="25"/>
      <c r="G18" s="25"/>
    </row>
    <row r="19" spans="1:7" ht="56.25" x14ac:dyDescent="0.3">
      <c r="A19" s="23" t="s">
        <v>177</v>
      </c>
      <c r="B19" s="26" t="s">
        <v>178</v>
      </c>
      <c r="C19" s="48">
        <v>46921</v>
      </c>
      <c r="D19" s="48">
        <v>46921</v>
      </c>
      <c r="E19" s="48">
        <v>46921</v>
      </c>
      <c r="F19" s="48">
        <v>46921</v>
      </c>
      <c r="G19" s="48">
        <v>46921</v>
      </c>
    </row>
    <row r="20" spans="1:7" ht="18.75" x14ac:dyDescent="0.3">
      <c r="A20" s="23" t="s">
        <v>71</v>
      </c>
      <c r="B20" s="26" t="s">
        <v>48</v>
      </c>
      <c r="C20" s="48"/>
      <c r="D20" s="25"/>
      <c r="E20" s="25"/>
      <c r="F20" s="25"/>
      <c r="G20" s="25"/>
    </row>
    <row r="21" spans="1:7" s="41" customFormat="1" ht="18.75" x14ac:dyDescent="0.3">
      <c r="A21" s="40" t="s">
        <v>49</v>
      </c>
      <c r="B21" s="30" t="s">
        <v>50</v>
      </c>
      <c r="C21" s="49">
        <f>C22</f>
        <v>224900</v>
      </c>
      <c r="D21" s="22">
        <f>D22</f>
        <v>224900</v>
      </c>
      <c r="E21" s="22">
        <f>E22</f>
        <v>224900</v>
      </c>
      <c r="F21" s="22">
        <f>F22</f>
        <v>224900</v>
      </c>
      <c r="G21" s="22">
        <f>G22</f>
        <v>224900</v>
      </c>
    </row>
    <row r="22" spans="1:7" s="38" customFormat="1" ht="18.75" x14ac:dyDescent="0.3">
      <c r="A22" s="23" t="s">
        <v>51</v>
      </c>
      <c r="B22" s="39" t="s">
        <v>52</v>
      </c>
      <c r="C22" s="48">
        <v>224900</v>
      </c>
      <c r="D22" s="48">
        <v>224900</v>
      </c>
      <c r="E22" s="48">
        <v>224900</v>
      </c>
      <c r="F22" s="48">
        <v>224900</v>
      </c>
      <c r="G22" s="48">
        <v>224900</v>
      </c>
    </row>
    <row r="23" spans="1:7" ht="37.5" x14ac:dyDescent="0.3">
      <c r="A23" s="20" t="s">
        <v>53</v>
      </c>
      <c r="B23" s="27" t="s">
        <v>54</v>
      </c>
      <c r="C23" s="50">
        <f>C24+C25+C26</f>
        <v>130000</v>
      </c>
      <c r="D23" s="28">
        <f>D24+D25</f>
        <v>0</v>
      </c>
      <c r="E23" s="28">
        <f>E24+E25</f>
        <v>0</v>
      </c>
      <c r="F23" s="28">
        <f>F24+F25+F26</f>
        <v>130000</v>
      </c>
      <c r="G23" s="28">
        <f>G24+G25+G26</f>
        <v>130000</v>
      </c>
    </row>
    <row r="24" spans="1:7" ht="18.75" x14ac:dyDescent="0.3">
      <c r="A24" s="34" t="s">
        <v>77</v>
      </c>
      <c r="B24" s="37" t="s">
        <v>78</v>
      </c>
      <c r="C24" s="51">
        <v>0</v>
      </c>
      <c r="D24" s="29"/>
      <c r="E24" s="29"/>
      <c r="F24" s="25">
        <v>0</v>
      </c>
      <c r="G24" s="25">
        <v>0</v>
      </c>
    </row>
    <row r="25" spans="1:7" ht="18.75" x14ac:dyDescent="0.3">
      <c r="A25" s="23" t="s">
        <v>55</v>
      </c>
      <c r="B25" s="26" t="s">
        <v>56</v>
      </c>
      <c r="C25" s="51">
        <v>100000</v>
      </c>
      <c r="D25" s="29"/>
      <c r="E25" s="29"/>
      <c r="F25" s="25">
        <v>100000</v>
      </c>
      <c r="G25" s="25">
        <v>100000</v>
      </c>
    </row>
    <row r="26" spans="1:7" ht="37.5" x14ac:dyDescent="0.3">
      <c r="A26" s="23" t="s">
        <v>99</v>
      </c>
      <c r="B26" s="26" t="s">
        <v>98</v>
      </c>
      <c r="C26" s="51">
        <v>30000</v>
      </c>
      <c r="D26" s="29"/>
      <c r="E26" s="29"/>
      <c r="F26" s="25">
        <v>30000</v>
      </c>
      <c r="G26" s="25">
        <v>30000</v>
      </c>
    </row>
    <row r="27" spans="1:7" ht="18.75" x14ac:dyDescent="0.3">
      <c r="A27" s="20" t="s">
        <v>74</v>
      </c>
      <c r="B27" s="21" t="s">
        <v>72</v>
      </c>
      <c r="C27" s="50">
        <f>C28+C29</f>
        <v>1143900</v>
      </c>
      <c r="D27" s="28">
        <f>D28+D29</f>
        <v>0</v>
      </c>
      <c r="E27" s="28">
        <f>E28+E29</f>
        <v>0</v>
      </c>
      <c r="F27" s="28">
        <f>F28+F29</f>
        <v>1438400</v>
      </c>
      <c r="G27" s="28">
        <f>G28+G29</f>
        <v>2051400</v>
      </c>
    </row>
    <row r="28" spans="1:7" s="36" customFormat="1" ht="18.75" x14ac:dyDescent="0.3">
      <c r="A28" s="52" t="s">
        <v>79</v>
      </c>
      <c r="B28" s="53" t="s">
        <v>112</v>
      </c>
      <c r="C28" s="54">
        <v>1143900</v>
      </c>
      <c r="D28" s="55"/>
      <c r="E28" s="55"/>
      <c r="F28" s="55">
        <v>1438400</v>
      </c>
      <c r="G28" s="55">
        <v>2051400</v>
      </c>
    </row>
    <row r="29" spans="1:7" ht="18.75" x14ac:dyDescent="0.3">
      <c r="A29" s="34" t="s">
        <v>75</v>
      </c>
      <c r="B29" s="35" t="s">
        <v>73</v>
      </c>
      <c r="C29" s="51">
        <v>0</v>
      </c>
      <c r="D29" s="29"/>
      <c r="E29" s="29"/>
      <c r="F29" s="25">
        <v>0</v>
      </c>
      <c r="G29" s="25">
        <v>0</v>
      </c>
    </row>
    <row r="30" spans="1:7" ht="18.75" x14ac:dyDescent="0.3">
      <c r="A30" s="20" t="s">
        <v>57</v>
      </c>
      <c r="B30" s="21" t="s">
        <v>58</v>
      </c>
      <c r="C30" s="50">
        <f>C31+C33</f>
        <v>11382702</v>
      </c>
      <c r="D30" s="50">
        <f>D31+D33</f>
        <v>0</v>
      </c>
      <c r="E30" s="50">
        <f>E31+E33</f>
        <v>0</v>
      </c>
      <c r="F30" s="50">
        <f>F31+F33</f>
        <v>2514134</v>
      </c>
      <c r="G30" s="50">
        <f>G31+G33</f>
        <v>2126634</v>
      </c>
    </row>
    <row r="31" spans="1:7" ht="18.75" x14ac:dyDescent="0.3">
      <c r="A31" s="34" t="s">
        <v>96</v>
      </c>
      <c r="B31" s="35" t="s">
        <v>97</v>
      </c>
      <c r="C31" s="50">
        <v>40000</v>
      </c>
      <c r="D31" s="28"/>
      <c r="E31" s="28"/>
      <c r="F31" s="28">
        <v>40000</v>
      </c>
      <c r="G31" s="28">
        <v>40000</v>
      </c>
    </row>
    <row r="32" spans="1:7" ht="18.75" x14ac:dyDescent="0.3">
      <c r="A32" s="34" t="s">
        <v>92</v>
      </c>
      <c r="B32" s="35" t="s">
        <v>93</v>
      </c>
      <c r="C32" s="51">
        <v>0</v>
      </c>
      <c r="D32" s="28"/>
      <c r="E32" s="28"/>
      <c r="F32" s="25"/>
      <c r="G32" s="25"/>
    </row>
    <row r="33" spans="1:7" ht="18.75" x14ac:dyDescent="0.3">
      <c r="A33" s="34" t="s">
        <v>59</v>
      </c>
      <c r="B33" s="35" t="s">
        <v>60</v>
      </c>
      <c r="C33" s="51">
        <v>11342702</v>
      </c>
      <c r="D33" s="29"/>
      <c r="E33" s="29"/>
      <c r="F33" s="25">
        <v>2474134</v>
      </c>
      <c r="G33" s="25">
        <v>2086634</v>
      </c>
    </row>
    <row r="34" spans="1:7" ht="18.75" x14ac:dyDescent="0.3">
      <c r="A34" s="56" t="s">
        <v>61</v>
      </c>
      <c r="B34" s="57" t="s">
        <v>113</v>
      </c>
      <c r="C34" s="58">
        <f>C35</f>
        <v>5250720</v>
      </c>
      <c r="D34" s="58">
        <v>4854000</v>
      </c>
      <c r="E34" s="58">
        <v>4854000</v>
      </c>
      <c r="F34" s="58">
        <v>4854000</v>
      </c>
      <c r="G34" s="58">
        <v>4854000</v>
      </c>
    </row>
    <row r="35" spans="1:7" ht="18.75" x14ac:dyDescent="0.3">
      <c r="A35" s="23" t="s">
        <v>62</v>
      </c>
      <c r="B35" s="26" t="s">
        <v>63</v>
      </c>
      <c r="C35" s="51">
        <v>5250720</v>
      </c>
      <c r="D35" s="51">
        <v>4854000</v>
      </c>
      <c r="E35" s="51">
        <v>4854000</v>
      </c>
      <c r="F35" s="51">
        <v>4854000</v>
      </c>
      <c r="G35" s="51">
        <v>4854000</v>
      </c>
    </row>
    <row r="36" spans="1:7" ht="18.75" x14ac:dyDescent="0.3">
      <c r="A36" s="20" t="s">
        <v>64</v>
      </c>
      <c r="B36" s="31" t="s">
        <v>65</v>
      </c>
      <c r="C36" s="50">
        <f>C37</f>
        <v>50000</v>
      </c>
      <c r="D36" s="50">
        <f>D37</f>
        <v>50000</v>
      </c>
      <c r="E36" s="50">
        <f>E37</f>
        <v>50000</v>
      </c>
      <c r="F36" s="50">
        <f>F37</f>
        <v>50000</v>
      </c>
      <c r="G36" s="50">
        <f>G37</f>
        <v>50000</v>
      </c>
    </row>
    <row r="37" spans="1:7" ht="18.75" x14ac:dyDescent="0.3">
      <c r="A37" s="23" t="s">
        <v>66</v>
      </c>
      <c r="B37" s="32" t="s">
        <v>67</v>
      </c>
      <c r="C37" s="51">
        <v>50000</v>
      </c>
      <c r="D37" s="51">
        <v>50000</v>
      </c>
      <c r="E37" s="51">
        <v>50000</v>
      </c>
      <c r="F37" s="51">
        <v>50000</v>
      </c>
      <c r="G37" s="51">
        <v>50000</v>
      </c>
    </row>
    <row r="38" spans="1:7" ht="18.75" x14ac:dyDescent="0.3">
      <c r="A38" s="33"/>
      <c r="B38" s="30" t="s">
        <v>68</v>
      </c>
      <c r="C38" s="50">
        <f>C12+C21+C23+C27+C30+C34+C36</f>
        <v>22927088</v>
      </c>
      <c r="D38" s="50">
        <f>D12+D21+D23+D27+D30+D34+D36</f>
        <v>9873766</v>
      </c>
      <c r="E38" s="50">
        <f>E12+E21+E23+E27+E30+E34+E36</f>
        <v>9873766</v>
      </c>
      <c r="F38" s="50">
        <f>F12+F21+F23+F27+F30+F34+F36</f>
        <v>13956300</v>
      </c>
      <c r="G38" s="50">
        <f>G12+G21+G23+G27+G30+G34+G36</f>
        <v>14181800</v>
      </c>
    </row>
  </sheetData>
  <mergeCells count="2">
    <mergeCell ref="A7:G7"/>
    <mergeCell ref="A8:G8"/>
  </mergeCells>
  <phoneticPr fontId="9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52" workbookViewId="0">
      <selection activeCell="B58" sqref="B58"/>
    </sheetView>
  </sheetViews>
  <sheetFormatPr defaultRowHeight="12.75" x14ac:dyDescent="0.2"/>
  <cols>
    <col min="1" max="1" width="55.42578125" customWidth="1"/>
    <col min="2" max="2" width="21.7109375" customWidth="1"/>
    <col min="3" max="3" width="14.42578125" customWidth="1"/>
    <col min="4" max="4" width="14" customWidth="1"/>
    <col min="5" max="5" width="15" customWidth="1"/>
  </cols>
  <sheetData>
    <row r="1" spans="1:5" x14ac:dyDescent="0.2">
      <c r="A1" s="47"/>
      <c r="B1" s="47"/>
      <c r="C1" s="47"/>
      <c r="D1" s="47"/>
      <c r="E1" s="59" t="s">
        <v>176</v>
      </c>
    </row>
    <row r="2" spans="1:5" x14ac:dyDescent="0.2">
      <c r="A2" s="47"/>
      <c r="B2" s="47"/>
      <c r="C2" s="47"/>
      <c r="D2" s="47"/>
      <c r="E2" s="59" t="s">
        <v>114</v>
      </c>
    </row>
    <row r="3" spans="1:5" x14ac:dyDescent="0.2">
      <c r="A3" s="47"/>
      <c r="B3" s="47"/>
      <c r="C3" s="47"/>
      <c r="D3" s="47"/>
      <c r="E3" s="59" t="s">
        <v>175</v>
      </c>
    </row>
    <row r="4" spans="1:5" x14ac:dyDescent="0.2">
      <c r="A4" s="47"/>
      <c r="B4" s="47"/>
      <c r="C4" s="47"/>
      <c r="D4" s="47"/>
      <c r="E4" s="59" t="s">
        <v>207</v>
      </c>
    </row>
    <row r="5" spans="1:5" x14ac:dyDescent="0.2">
      <c r="A5" s="47"/>
      <c r="B5" s="47"/>
      <c r="C5" s="47"/>
      <c r="D5" s="47"/>
      <c r="E5" s="47"/>
    </row>
    <row r="6" spans="1:5" ht="29.25" customHeight="1" x14ac:dyDescent="0.2">
      <c r="A6" s="96" t="s">
        <v>180</v>
      </c>
      <c r="B6" s="96"/>
      <c r="C6" s="96"/>
      <c r="D6" s="96"/>
      <c r="E6" s="96"/>
    </row>
    <row r="7" spans="1:5" x14ac:dyDescent="0.2">
      <c r="A7" s="47"/>
      <c r="B7" s="47"/>
      <c r="C7" s="47"/>
      <c r="D7" s="47"/>
      <c r="E7" s="47"/>
    </row>
    <row r="8" spans="1:5" ht="13.5" thickBot="1" x14ac:dyDescent="0.25">
      <c r="A8" s="47"/>
      <c r="B8" s="47"/>
      <c r="C8" s="47"/>
      <c r="D8" s="47"/>
      <c r="E8" s="60" t="s">
        <v>2</v>
      </c>
    </row>
    <row r="9" spans="1:5" ht="47.25" customHeight="1" x14ac:dyDescent="0.2">
      <c r="A9" s="61" t="s">
        <v>115</v>
      </c>
      <c r="B9" s="62" t="s">
        <v>116</v>
      </c>
      <c r="C9" s="62">
        <v>2019</v>
      </c>
      <c r="D9" s="62">
        <v>2020</v>
      </c>
      <c r="E9" s="63">
        <v>2021</v>
      </c>
    </row>
    <row r="10" spans="1:5" x14ac:dyDescent="0.2">
      <c r="A10" s="64" t="s">
        <v>117</v>
      </c>
      <c r="B10" s="65" t="s">
        <v>118</v>
      </c>
      <c r="C10" s="65" t="s">
        <v>119</v>
      </c>
      <c r="D10" s="65" t="s">
        <v>119</v>
      </c>
      <c r="E10" s="66" t="s">
        <v>119</v>
      </c>
    </row>
    <row r="11" spans="1:5" ht="25.5" customHeight="1" x14ac:dyDescent="0.2">
      <c r="A11" s="67" t="s">
        <v>120</v>
      </c>
      <c r="B11" s="68" t="s">
        <v>121</v>
      </c>
      <c r="C11" s="69">
        <f>C12+C49</f>
        <v>22927088</v>
      </c>
      <c r="D11" s="69">
        <f>D12+D49</f>
        <v>13956300</v>
      </c>
      <c r="E11" s="69">
        <f>E12+E49</f>
        <v>14181800</v>
      </c>
    </row>
    <row r="12" spans="1:5" ht="26.25" customHeight="1" x14ac:dyDescent="0.2">
      <c r="A12" s="71" t="s">
        <v>30</v>
      </c>
      <c r="B12" s="72" t="s">
        <v>122</v>
      </c>
      <c r="C12" s="69">
        <f>C13+C17+C23+C34+C45</f>
        <v>9624900</v>
      </c>
      <c r="D12" s="69">
        <f>D13+D17+D23+D34+D45</f>
        <v>10070400</v>
      </c>
      <c r="E12" s="69">
        <f>E13+E17+E23+E34+E45</f>
        <v>10759900</v>
      </c>
    </row>
    <row r="13" spans="1:5" ht="18" customHeight="1" x14ac:dyDescent="0.2">
      <c r="A13" s="71" t="s">
        <v>31</v>
      </c>
      <c r="B13" s="72" t="s">
        <v>123</v>
      </c>
      <c r="C13" s="69">
        <f>C14</f>
        <v>4301000</v>
      </c>
      <c r="D13" s="69">
        <f t="shared" ref="D13:E15" si="0">D14</f>
        <v>4350000</v>
      </c>
      <c r="E13" s="69">
        <f t="shared" si="0"/>
        <v>4360000</v>
      </c>
    </row>
    <row r="14" spans="1:5" ht="18.75" customHeight="1" x14ac:dyDescent="0.2">
      <c r="A14" s="71" t="s">
        <v>32</v>
      </c>
      <c r="B14" s="72" t="s">
        <v>124</v>
      </c>
      <c r="C14" s="69">
        <f>C15</f>
        <v>4301000</v>
      </c>
      <c r="D14" s="69">
        <f t="shared" si="0"/>
        <v>4350000</v>
      </c>
      <c r="E14" s="69">
        <f t="shared" si="0"/>
        <v>4360000</v>
      </c>
    </row>
    <row r="15" spans="1:5" ht="47.25" customHeight="1" x14ac:dyDescent="0.2">
      <c r="A15" s="71" t="s">
        <v>125</v>
      </c>
      <c r="B15" s="72" t="s">
        <v>126</v>
      </c>
      <c r="C15" s="69">
        <f>C16</f>
        <v>4301000</v>
      </c>
      <c r="D15" s="69">
        <f t="shared" si="0"/>
        <v>4350000</v>
      </c>
      <c r="E15" s="69">
        <f t="shared" si="0"/>
        <v>4360000</v>
      </c>
    </row>
    <row r="16" spans="1:5" ht="47.25" customHeight="1" x14ac:dyDescent="0.2">
      <c r="A16" s="71" t="s">
        <v>125</v>
      </c>
      <c r="B16" s="72" t="s">
        <v>127</v>
      </c>
      <c r="C16" s="69">
        <v>4301000</v>
      </c>
      <c r="D16" s="69">
        <v>4350000</v>
      </c>
      <c r="E16" s="70">
        <v>4360000</v>
      </c>
    </row>
    <row r="17" spans="1:5" ht="27.75" customHeight="1" x14ac:dyDescent="0.2">
      <c r="A17" s="71" t="s">
        <v>128</v>
      </c>
      <c r="B17" s="72" t="s">
        <v>129</v>
      </c>
      <c r="C17" s="69">
        <f>C18</f>
        <v>1143900</v>
      </c>
      <c r="D17" s="69">
        <f>D18</f>
        <v>1438400</v>
      </c>
      <c r="E17" s="69">
        <f>E18</f>
        <v>2051400</v>
      </c>
    </row>
    <row r="18" spans="1:5" ht="27" customHeight="1" x14ac:dyDescent="0.2">
      <c r="A18" s="71" t="s">
        <v>84</v>
      </c>
      <c r="B18" s="72" t="s">
        <v>130</v>
      </c>
      <c r="C18" s="69">
        <v>1143900</v>
      </c>
      <c r="D18" s="69">
        <f>D19+D20+D21+D22</f>
        <v>1438400</v>
      </c>
      <c r="E18" s="69">
        <f>E19+E20+E21+E22</f>
        <v>2051400</v>
      </c>
    </row>
    <row r="19" spans="1:5" ht="49.5" customHeight="1" x14ac:dyDescent="0.2">
      <c r="A19" s="71" t="s">
        <v>100</v>
      </c>
      <c r="B19" s="72" t="s">
        <v>131</v>
      </c>
      <c r="C19" s="69">
        <v>422200</v>
      </c>
      <c r="D19" s="69">
        <v>545300</v>
      </c>
      <c r="E19" s="70">
        <v>776100</v>
      </c>
    </row>
    <row r="20" spans="1:5" ht="59.25" customHeight="1" x14ac:dyDescent="0.2">
      <c r="A20" s="71" t="s">
        <v>101</v>
      </c>
      <c r="B20" s="72" t="s">
        <v>132</v>
      </c>
      <c r="C20" s="69">
        <v>3000</v>
      </c>
      <c r="D20" s="69">
        <v>3600</v>
      </c>
      <c r="E20" s="70">
        <v>4900</v>
      </c>
    </row>
    <row r="21" spans="1:5" ht="50.25" customHeight="1" x14ac:dyDescent="0.2">
      <c r="A21" s="71" t="s">
        <v>102</v>
      </c>
      <c r="B21" s="72" t="s">
        <v>133</v>
      </c>
      <c r="C21" s="69">
        <v>861800</v>
      </c>
      <c r="D21" s="69">
        <v>1073200</v>
      </c>
      <c r="E21" s="70">
        <v>1526000</v>
      </c>
    </row>
    <row r="22" spans="1:5" ht="47.25" customHeight="1" x14ac:dyDescent="0.2">
      <c r="A22" s="71" t="s">
        <v>103</v>
      </c>
      <c r="B22" s="72" t="s">
        <v>134</v>
      </c>
      <c r="C22" s="69">
        <v>-143100</v>
      </c>
      <c r="D22" s="69">
        <v>-183700</v>
      </c>
      <c r="E22" s="70">
        <v>-255600</v>
      </c>
    </row>
    <row r="23" spans="1:5" ht="18.75" customHeight="1" x14ac:dyDescent="0.2">
      <c r="A23" s="71" t="s">
        <v>33</v>
      </c>
      <c r="B23" s="72" t="s">
        <v>135</v>
      </c>
      <c r="C23" s="69">
        <f>C24+C31</f>
        <v>1399000</v>
      </c>
      <c r="D23" s="69">
        <f>D24+D31</f>
        <v>1501000</v>
      </c>
      <c r="E23" s="69">
        <f>E24+E31</f>
        <v>1567500</v>
      </c>
    </row>
    <row r="24" spans="1:5" ht="30.75" customHeight="1" x14ac:dyDescent="0.2">
      <c r="A24" s="71" t="s">
        <v>90</v>
      </c>
      <c r="B24" s="72" t="s">
        <v>136</v>
      </c>
      <c r="C24" s="69">
        <f>C25+C28</f>
        <v>841000</v>
      </c>
      <c r="D24" s="69">
        <f>D25+D28</f>
        <v>874000</v>
      </c>
      <c r="E24" s="69">
        <f>E25+E28</f>
        <v>916000</v>
      </c>
    </row>
    <row r="25" spans="1:5" ht="24" customHeight="1" x14ac:dyDescent="0.2">
      <c r="A25" s="71" t="s">
        <v>137</v>
      </c>
      <c r="B25" s="72" t="s">
        <v>138</v>
      </c>
      <c r="C25" s="69">
        <f t="shared" ref="C25:E26" si="1">C26</f>
        <v>783000</v>
      </c>
      <c r="D25" s="69">
        <f t="shared" si="1"/>
        <v>816000</v>
      </c>
      <c r="E25" s="69">
        <f t="shared" si="1"/>
        <v>858000</v>
      </c>
    </row>
    <row r="26" spans="1:5" ht="24.75" customHeight="1" x14ac:dyDescent="0.2">
      <c r="A26" s="71" t="s">
        <v>137</v>
      </c>
      <c r="B26" s="72" t="s">
        <v>139</v>
      </c>
      <c r="C26" s="69">
        <f t="shared" si="1"/>
        <v>783000</v>
      </c>
      <c r="D26" s="69">
        <f t="shared" si="1"/>
        <v>816000</v>
      </c>
      <c r="E26" s="69">
        <f t="shared" si="1"/>
        <v>858000</v>
      </c>
    </row>
    <row r="27" spans="1:5" ht="27" customHeight="1" x14ac:dyDescent="0.2">
      <c r="A27" s="71" t="s">
        <v>137</v>
      </c>
      <c r="B27" s="72" t="s">
        <v>140</v>
      </c>
      <c r="C27" s="69">
        <v>783000</v>
      </c>
      <c r="D27" s="69">
        <v>816000</v>
      </c>
      <c r="E27" s="70">
        <v>858000</v>
      </c>
    </row>
    <row r="28" spans="1:5" ht="27" customHeight="1" x14ac:dyDescent="0.2">
      <c r="A28" s="71" t="s">
        <v>141</v>
      </c>
      <c r="B28" s="72" t="s">
        <v>142</v>
      </c>
      <c r="C28" s="69">
        <f t="shared" ref="C28:E29" si="2">C29</f>
        <v>58000</v>
      </c>
      <c r="D28" s="69">
        <f t="shared" si="2"/>
        <v>58000</v>
      </c>
      <c r="E28" s="69">
        <f t="shared" si="2"/>
        <v>58000</v>
      </c>
    </row>
    <row r="29" spans="1:5" ht="29.25" customHeight="1" x14ac:dyDescent="0.2">
      <c r="A29" s="71" t="s">
        <v>141</v>
      </c>
      <c r="B29" s="72" t="s">
        <v>143</v>
      </c>
      <c r="C29" s="69">
        <f t="shared" si="2"/>
        <v>58000</v>
      </c>
      <c r="D29" s="69">
        <f t="shared" si="2"/>
        <v>58000</v>
      </c>
      <c r="E29" s="69">
        <f t="shared" si="2"/>
        <v>58000</v>
      </c>
    </row>
    <row r="30" spans="1:5" ht="30" customHeight="1" x14ac:dyDescent="0.2">
      <c r="A30" s="71" t="s">
        <v>141</v>
      </c>
      <c r="B30" s="72" t="s">
        <v>144</v>
      </c>
      <c r="C30" s="69">
        <v>58000</v>
      </c>
      <c r="D30" s="69">
        <v>58000</v>
      </c>
      <c r="E30" s="70">
        <v>58000</v>
      </c>
    </row>
    <row r="31" spans="1:5" ht="17.25" customHeight="1" x14ac:dyDescent="0.2">
      <c r="A31" s="71" t="s">
        <v>34</v>
      </c>
      <c r="B31" s="72" t="s">
        <v>145</v>
      </c>
      <c r="C31" s="69">
        <f t="shared" ref="C31:E32" si="3">C32</f>
        <v>558000</v>
      </c>
      <c r="D31" s="69">
        <f t="shared" si="3"/>
        <v>627000</v>
      </c>
      <c r="E31" s="69">
        <f t="shared" si="3"/>
        <v>651500</v>
      </c>
    </row>
    <row r="32" spans="1:5" ht="21" customHeight="1" x14ac:dyDescent="0.2">
      <c r="A32" s="71" t="s">
        <v>34</v>
      </c>
      <c r="B32" s="72" t="s">
        <v>146</v>
      </c>
      <c r="C32" s="69">
        <f t="shared" si="3"/>
        <v>558000</v>
      </c>
      <c r="D32" s="69">
        <f t="shared" si="3"/>
        <v>627000</v>
      </c>
      <c r="E32" s="69">
        <f t="shared" si="3"/>
        <v>651500</v>
      </c>
    </row>
    <row r="33" spans="1:5" ht="18.75" customHeight="1" x14ac:dyDescent="0.2">
      <c r="A33" s="71" t="s">
        <v>147</v>
      </c>
      <c r="B33" s="72" t="s">
        <v>148</v>
      </c>
      <c r="C33" s="69">
        <v>558000</v>
      </c>
      <c r="D33" s="69">
        <v>627000</v>
      </c>
      <c r="E33" s="70">
        <v>651500</v>
      </c>
    </row>
    <row r="34" spans="1:5" ht="21" customHeight="1" x14ac:dyDescent="0.2">
      <c r="A34" s="71" t="s">
        <v>35</v>
      </c>
      <c r="B34" s="72" t="s">
        <v>149</v>
      </c>
      <c r="C34" s="69">
        <f>C35+C38</f>
        <v>2779000</v>
      </c>
      <c r="D34" s="69">
        <f>D35+D38</f>
        <v>2779000</v>
      </c>
      <c r="E34" s="69">
        <f>E35+E38</f>
        <v>2779000</v>
      </c>
    </row>
    <row r="35" spans="1:5" ht="24" customHeight="1" x14ac:dyDescent="0.2">
      <c r="A35" s="71" t="s">
        <v>36</v>
      </c>
      <c r="B35" s="72" t="s">
        <v>150</v>
      </c>
      <c r="C35" s="69">
        <f t="shared" ref="C35:E36" si="4">C36</f>
        <v>35000</v>
      </c>
      <c r="D35" s="69">
        <f t="shared" si="4"/>
        <v>35000</v>
      </c>
      <c r="E35" s="69">
        <f t="shared" si="4"/>
        <v>35000</v>
      </c>
    </row>
    <row r="36" spans="1:5" ht="33.75" customHeight="1" x14ac:dyDescent="0.2">
      <c r="A36" s="71" t="s">
        <v>151</v>
      </c>
      <c r="B36" s="72" t="s">
        <v>152</v>
      </c>
      <c r="C36" s="69">
        <f t="shared" si="4"/>
        <v>35000</v>
      </c>
      <c r="D36" s="69">
        <f t="shared" si="4"/>
        <v>35000</v>
      </c>
      <c r="E36" s="69">
        <f t="shared" si="4"/>
        <v>35000</v>
      </c>
    </row>
    <row r="37" spans="1:5" ht="36.75" customHeight="1" x14ac:dyDescent="0.2">
      <c r="A37" s="71" t="s">
        <v>85</v>
      </c>
      <c r="B37" s="72" t="s">
        <v>153</v>
      </c>
      <c r="C37" s="69">
        <v>35000</v>
      </c>
      <c r="D37" s="69">
        <v>35000</v>
      </c>
      <c r="E37" s="70">
        <v>35000</v>
      </c>
    </row>
    <row r="38" spans="1:5" ht="15.75" customHeight="1" x14ac:dyDescent="0.2">
      <c r="A38" s="71" t="s">
        <v>37</v>
      </c>
      <c r="B38" s="72" t="s">
        <v>154</v>
      </c>
      <c r="C38" s="69">
        <f>C39+C42</f>
        <v>2744000</v>
      </c>
      <c r="D38" s="69">
        <f>D39+D42</f>
        <v>2744000</v>
      </c>
      <c r="E38" s="69">
        <f>E39+E42</f>
        <v>2744000</v>
      </c>
    </row>
    <row r="39" spans="1:5" ht="13.5" customHeight="1" x14ac:dyDescent="0.2">
      <c r="A39" s="71" t="s">
        <v>155</v>
      </c>
      <c r="B39" s="72" t="s">
        <v>156</v>
      </c>
      <c r="C39" s="69">
        <f t="shared" ref="C39:E40" si="5">C40</f>
        <v>202000</v>
      </c>
      <c r="D39" s="69">
        <f t="shared" si="5"/>
        <v>202000</v>
      </c>
      <c r="E39" s="69">
        <f t="shared" si="5"/>
        <v>202000</v>
      </c>
    </row>
    <row r="40" spans="1:5" ht="24" customHeight="1" x14ac:dyDescent="0.2">
      <c r="A40" s="71" t="s">
        <v>105</v>
      </c>
      <c r="B40" s="72" t="s">
        <v>157</v>
      </c>
      <c r="C40" s="69">
        <f t="shared" si="5"/>
        <v>202000</v>
      </c>
      <c r="D40" s="69">
        <f t="shared" si="5"/>
        <v>202000</v>
      </c>
      <c r="E40" s="69">
        <f t="shared" si="5"/>
        <v>202000</v>
      </c>
    </row>
    <row r="41" spans="1:5" ht="45" customHeight="1" x14ac:dyDescent="0.2">
      <c r="A41" s="71" t="s">
        <v>158</v>
      </c>
      <c r="B41" s="72" t="s">
        <v>159</v>
      </c>
      <c r="C41" s="69">
        <v>202000</v>
      </c>
      <c r="D41" s="69">
        <v>202000</v>
      </c>
      <c r="E41" s="70">
        <v>202000</v>
      </c>
    </row>
    <row r="42" spans="1:5" ht="13.5" customHeight="1" x14ac:dyDescent="0.2">
      <c r="A42" s="71" t="s">
        <v>160</v>
      </c>
      <c r="B42" s="72" t="s">
        <v>161</v>
      </c>
      <c r="C42" s="69">
        <f t="shared" ref="C42:E43" si="6">C43</f>
        <v>2542000</v>
      </c>
      <c r="D42" s="69">
        <f t="shared" si="6"/>
        <v>2542000</v>
      </c>
      <c r="E42" s="69">
        <f t="shared" si="6"/>
        <v>2542000</v>
      </c>
    </row>
    <row r="43" spans="1:5" ht="24" customHeight="1" x14ac:dyDescent="0.2">
      <c r="A43" s="71" t="s">
        <v>104</v>
      </c>
      <c r="B43" s="72" t="s">
        <v>162</v>
      </c>
      <c r="C43" s="69">
        <f t="shared" si="6"/>
        <v>2542000</v>
      </c>
      <c r="D43" s="69">
        <f t="shared" si="6"/>
        <v>2542000</v>
      </c>
      <c r="E43" s="69">
        <f t="shared" si="6"/>
        <v>2542000</v>
      </c>
    </row>
    <row r="44" spans="1:5" ht="48.75" customHeight="1" x14ac:dyDescent="0.2">
      <c r="A44" s="71" t="s">
        <v>163</v>
      </c>
      <c r="B44" s="72" t="s">
        <v>164</v>
      </c>
      <c r="C44" s="69">
        <v>2542000</v>
      </c>
      <c r="D44" s="69">
        <v>2542000</v>
      </c>
      <c r="E44" s="70">
        <v>2542000</v>
      </c>
    </row>
    <row r="45" spans="1:5" ht="27" customHeight="1" x14ac:dyDescent="0.2">
      <c r="A45" s="71" t="s">
        <v>38</v>
      </c>
      <c r="B45" s="72" t="s">
        <v>165</v>
      </c>
      <c r="C45" s="69">
        <v>2000</v>
      </c>
      <c r="D45" s="69">
        <v>2000</v>
      </c>
      <c r="E45" s="70">
        <v>2000</v>
      </c>
    </row>
    <row r="46" spans="1:5" ht="60" customHeight="1" x14ac:dyDescent="0.2">
      <c r="A46" s="71" t="s">
        <v>107</v>
      </c>
      <c r="B46" s="72" t="s">
        <v>166</v>
      </c>
      <c r="C46" s="69">
        <v>2000</v>
      </c>
      <c r="D46" s="69">
        <v>2000</v>
      </c>
      <c r="E46" s="70">
        <v>2000</v>
      </c>
    </row>
    <row r="47" spans="1:5" ht="60" customHeight="1" x14ac:dyDescent="0.2">
      <c r="A47" s="71" t="s">
        <v>106</v>
      </c>
      <c r="B47" s="72" t="s">
        <v>167</v>
      </c>
      <c r="C47" s="69">
        <v>2000</v>
      </c>
      <c r="D47" s="69">
        <v>2000</v>
      </c>
      <c r="E47" s="70">
        <v>2000</v>
      </c>
    </row>
    <row r="48" spans="1:5" ht="52.5" customHeight="1" x14ac:dyDescent="0.2">
      <c r="A48" s="71" t="s">
        <v>168</v>
      </c>
      <c r="B48" s="72" t="s">
        <v>169</v>
      </c>
      <c r="C48" s="69">
        <v>2000</v>
      </c>
      <c r="D48" s="69">
        <v>2000</v>
      </c>
      <c r="E48" s="70">
        <v>2000</v>
      </c>
    </row>
    <row r="49" spans="1:5" ht="16.5" customHeight="1" x14ac:dyDescent="0.2">
      <c r="A49" s="71" t="s">
        <v>39</v>
      </c>
      <c r="B49" s="72" t="s">
        <v>170</v>
      </c>
      <c r="C49" s="69">
        <f>C50+C67+C71</f>
        <v>13302188</v>
      </c>
      <c r="D49" s="69">
        <f>D50</f>
        <v>3885900</v>
      </c>
      <c r="E49" s="69">
        <f>E50</f>
        <v>3421900</v>
      </c>
    </row>
    <row r="50" spans="1:5" ht="30" customHeight="1" x14ac:dyDescent="0.2">
      <c r="A50" s="71" t="s">
        <v>40</v>
      </c>
      <c r="B50" s="72" t="s">
        <v>171</v>
      </c>
      <c r="C50" s="69">
        <f>C51+C56+C62</f>
        <v>13154210</v>
      </c>
      <c r="D50" s="69">
        <f>D51+D56+D62</f>
        <v>3885900</v>
      </c>
      <c r="E50" s="69">
        <f>E51+E56+E62</f>
        <v>3421900</v>
      </c>
    </row>
    <row r="51" spans="1:5" ht="13.5" customHeight="1" x14ac:dyDescent="0.2">
      <c r="A51" s="71" t="s">
        <v>108</v>
      </c>
      <c r="B51" s="72" t="s">
        <v>211</v>
      </c>
      <c r="C51" s="69">
        <f t="shared" ref="C51:E52" si="7">C52</f>
        <v>4141000</v>
      </c>
      <c r="D51" s="69">
        <f t="shared" si="7"/>
        <v>3661000</v>
      </c>
      <c r="E51" s="69">
        <f t="shared" si="7"/>
        <v>3197000</v>
      </c>
    </row>
    <row r="52" spans="1:5" ht="15.75" customHeight="1" x14ac:dyDescent="0.2">
      <c r="A52" s="71" t="s">
        <v>109</v>
      </c>
      <c r="B52" s="72" t="s">
        <v>212</v>
      </c>
      <c r="C52" s="69">
        <f t="shared" si="7"/>
        <v>4141000</v>
      </c>
      <c r="D52" s="69">
        <f t="shared" si="7"/>
        <v>3661000</v>
      </c>
      <c r="E52" s="69">
        <f t="shared" si="7"/>
        <v>3197000</v>
      </c>
    </row>
    <row r="53" spans="1:5" ht="28.5" customHeight="1" x14ac:dyDescent="0.2">
      <c r="A53" s="71" t="s">
        <v>110</v>
      </c>
      <c r="B53" s="72" t="s">
        <v>213</v>
      </c>
      <c r="C53" s="69">
        <v>4141000</v>
      </c>
      <c r="D53" s="69">
        <v>3661000</v>
      </c>
      <c r="E53" s="70">
        <v>3197000</v>
      </c>
    </row>
    <row r="54" spans="1:5" ht="28.5" customHeight="1" x14ac:dyDescent="0.2">
      <c r="A54" s="73" t="s">
        <v>89</v>
      </c>
      <c r="B54" s="74" t="s">
        <v>214</v>
      </c>
      <c r="C54" s="75">
        <v>0</v>
      </c>
      <c r="D54" s="69">
        <v>0</v>
      </c>
      <c r="E54" s="70">
        <v>0</v>
      </c>
    </row>
    <row r="55" spans="1:5" ht="28.5" customHeight="1" x14ac:dyDescent="0.2">
      <c r="A55" s="73" t="s">
        <v>179</v>
      </c>
      <c r="B55" s="92" t="s">
        <v>215</v>
      </c>
      <c r="C55" s="82">
        <v>0</v>
      </c>
      <c r="D55" s="83">
        <v>0</v>
      </c>
      <c r="E55" s="84">
        <v>0</v>
      </c>
    </row>
    <row r="56" spans="1:5" ht="40.9" customHeight="1" x14ac:dyDescent="0.2">
      <c r="A56" s="80" t="s">
        <v>192</v>
      </c>
      <c r="B56" s="78" t="s">
        <v>205</v>
      </c>
      <c r="C56" s="85">
        <f>C59+C57</f>
        <v>8788310</v>
      </c>
      <c r="D56" s="85">
        <f>D59</f>
        <v>0</v>
      </c>
      <c r="E56" s="85">
        <f>E59</f>
        <v>0</v>
      </c>
    </row>
    <row r="57" spans="1:5" ht="40.9" customHeight="1" x14ac:dyDescent="0.2">
      <c r="A57" s="90" t="s">
        <v>206</v>
      </c>
      <c r="B57" s="91" t="s">
        <v>210</v>
      </c>
      <c r="C57" s="85">
        <v>8000000</v>
      </c>
      <c r="D57" s="85">
        <v>0</v>
      </c>
      <c r="E57" s="85">
        <v>0</v>
      </c>
    </row>
    <row r="58" spans="1:5" ht="40.9" customHeight="1" x14ac:dyDescent="0.2">
      <c r="A58" s="77" t="s">
        <v>221</v>
      </c>
      <c r="B58" s="91" t="s">
        <v>222</v>
      </c>
      <c r="C58" s="85">
        <v>8000000</v>
      </c>
      <c r="D58" s="85">
        <v>0</v>
      </c>
      <c r="E58" s="85">
        <v>0</v>
      </c>
    </row>
    <row r="59" spans="1:5" ht="28.5" customHeight="1" x14ac:dyDescent="0.2">
      <c r="A59" s="80" t="s">
        <v>193</v>
      </c>
      <c r="B59" s="78" t="s">
        <v>204</v>
      </c>
      <c r="C59" s="85">
        <f t="shared" ref="C59:E60" si="8">C60</f>
        <v>788310</v>
      </c>
      <c r="D59" s="85">
        <f t="shared" si="8"/>
        <v>0</v>
      </c>
      <c r="E59" s="85">
        <f t="shared" si="8"/>
        <v>0</v>
      </c>
    </row>
    <row r="60" spans="1:5" ht="28.5" customHeight="1" x14ac:dyDescent="0.2">
      <c r="A60" s="80" t="s">
        <v>194</v>
      </c>
      <c r="B60" s="78" t="s">
        <v>203</v>
      </c>
      <c r="C60" s="85">
        <f t="shared" si="8"/>
        <v>788310</v>
      </c>
      <c r="D60" s="85">
        <f t="shared" si="8"/>
        <v>0</v>
      </c>
      <c r="E60" s="85">
        <f t="shared" si="8"/>
        <v>0</v>
      </c>
    </row>
    <row r="61" spans="1:5" ht="28.5" customHeight="1" x14ac:dyDescent="0.2">
      <c r="A61" s="81" t="s">
        <v>195</v>
      </c>
      <c r="B61" s="89" t="s">
        <v>202</v>
      </c>
      <c r="C61" s="76">
        <v>788310</v>
      </c>
      <c r="D61" s="86">
        <v>0</v>
      </c>
      <c r="E61" s="86">
        <v>0</v>
      </c>
    </row>
    <row r="62" spans="1:5" ht="15.75" customHeight="1" x14ac:dyDescent="0.2">
      <c r="A62" s="71" t="s">
        <v>172</v>
      </c>
      <c r="B62" s="68" t="s">
        <v>216</v>
      </c>
      <c r="C62" s="69">
        <f>C63+C65</f>
        <v>224900</v>
      </c>
      <c r="D62" s="69">
        <f>D63+D65</f>
        <v>224900</v>
      </c>
      <c r="E62" s="69">
        <f>E63+E65</f>
        <v>224900</v>
      </c>
    </row>
    <row r="63" spans="1:5" ht="24.75" customHeight="1" x14ac:dyDescent="0.2">
      <c r="A63" s="71" t="s">
        <v>173</v>
      </c>
      <c r="B63" s="72" t="s">
        <v>217</v>
      </c>
      <c r="C63" s="69">
        <v>0</v>
      </c>
      <c r="D63" s="69">
        <v>0</v>
      </c>
      <c r="E63" s="70">
        <v>0</v>
      </c>
    </row>
    <row r="64" spans="1:5" ht="24.75" customHeight="1" x14ac:dyDescent="0.2">
      <c r="A64" s="71" t="s">
        <v>174</v>
      </c>
      <c r="B64" s="72" t="s">
        <v>218</v>
      </c>
      <c r="C64" s="69">
        <v>0</v>
      </c>
      <c r="D64" s="69">
        <v>0</v>
      </c>
      <c r="E64" s="70">
        <v>0</v>
      </c>
    </row>
    <row r="65" spans="1:5" ht="27.75" customHeight="1" x14ac:dyDescent="0.2">
      <c r="A65" s="71" t="s">
        <v>41</v>
      </c>
      <c r="B65" s="72" t="s">
        <v>219</v>
      </c>
      <c r="C65" s="69">
        <v>224900</v>
      </c>
      <c r="D65" s="69">
        <v>224900</v>
      </c>
      <c r="E65" s="70">
        <v>224900</v>
      </c>
    </row>
    <row r="66" spans="1:5" ht="36" customHeight="1" x14ac:dyDescent="0.2">
      <c r="A66" s="71" t="s">
        <v>111</v>
      </c>
      <c r="B66" s="72" t="s">
        <v>220</v>
      </c>
      <c r="C66" s="69">
        <v>224900</v>
      </c>
      <c r="D66" s="69">
        <v>224900</v>
      </c>
      <c r="E66" s="70">
        <v>224900</v>
      </c>
    </row>
    <row r="67" spans="1:5" ht="22.5" x14ac:dyDescent="0.2">
      <c r="A67" s="77" t="s">
        <v>183</v>
      </c>
      <c r="B67" s="87" t="s">
        <v>190</v>
      </c>
      <c r="C67" s="79">
        <f t="shared" ref="C67:E69" si="9">C68</f>
        <v>100676</v>
      </c>
      <c r="D67" s="79">
        <f t="shared" si="9"/>
        <v>0</v>
      </c>
      <c r="E67" s="79">
        <f t="shared" si="9"/>
        <v>0</v>
      </c>
    </row>
    <row r="68" spans="1:5" ht="22.5" x14ac:dyDescent="0.2">
      <c r="A68" s="77" t="s">
        <v>184</v>
      </c>
      <c r="B68" s="87" t="s">
        <v>201</v>
      </c>
      <c r="C68" s="79">
        <f t="shared" si="9"/>
        <v>100676</v>
      </c>
      <c r="D68" s="79">
        <f t="shared" si="9"/>
        <v>0</v>
      </c>
      <c r="E68" s="79">
        <f t="shared" si="9"/>
        <v>0</v>
      </c>
    </row>
    <row r="69" spans="1:5" ht="22.5" x14ac:dyDescent="0.2">
      <c r="A69" s="77" t="s">
        <v>185</v>
      </c>
      <c r="B69" s="87" t="s">
        <v>200</v>
      </c>
      <c r="C69" s="79">
        <f t="shared" si="9"/>
        <v>100676</v>
      </c>
      <c r="D69" s="79">
        <f t="shared" si="9"/>
        <v>0</v>
      </c>
      <c r="E69" s="79">
        <f t="shared" si="9"/>
        <v>0</v>
      </c>
    </row>
    <row r="70" spans="1:5" ht="33.75" x14ac:dyDescent="0.2">
      <c r="A70" s="77" t="s">
        <v>186</v>
      </c>
      <c r="B70" s="87" t="s">
        <v>199</v>
      </c>
      <c r="C70" s="79">
        <v>100676</v>
      </c>
      <c r="D70" s="79">
        <v>0</v>
      </c>
      <c r="E70" s="79">
        <v>0</v>
      </c>
    </row>
    <row r="71" spans="1:5" x14ac:dyDescent="0.2">
      <c r="A71" s="77" t="s">
        <v>187</v>
      </c>
      <c r="B71" s="87" t="s">
        <v>191</v>
      </c>
      <c r="C71" s="79">
        <f t="shared" ref="C71:E73" si="10">C72</f>
        <v>47302</v>
      </c>
      <c r="D71" s="79">
        <f t="shared" si="10"/>
        <v>0</v>
      </c>
      <c r="E71" s="79">
        <f t="shared" si="10"/>
        <v>0</v>
      </c>
    </row>
    <row r="72" spans="1:5" x14ac:dyDescent="0.2">
      <c r="A72" s="77" t="s">
        <v>188</v>
      </c>
      <c r="B72" s="87" t="s">
        <v>198</v>
      </c>
      <c r="C72" s="79">
        <f t="shared" si="10"/>
        <v>47302</v>
      </c>
      <c r="D72" s="79">
        <f t="shared" si="10"/>
        <v>0</v>
      </c>
      <c r="E72" s="79">
        <f t="shared" si="10"/>
        <v>0</v>
      </c>
    </row>
    <row r="73" spans="1:5" x14ac:dyDescent="0.2">
      <c r="A73" s="77" t="s">
        <v>188</v>
      </c>
      <c r="B73" s="87" t="s">
        <v>197</v>
      </c>
      <c r="C73" s="79">
        <f t="shared" si="10"/>
        <v>47302</v>
      </c>
      <c r="D73" s="79">
        <f t="shared" si="10"/>
        <v>0</v>
      </c>
      <c r="E73" s="79">
        <f t="shared" si="10"/>
        <v>0</v>
      </c>
    </row>
    <row r="74" spans="1:5" ht="33.75" x14ac:dyDescent="0.2">
      <c r="A74" s="77" t="s">
        <v>189</v>
      </c>
      <c r="B74" s="88" t="s">
        <v>196</v>
      </c>
      <c r="C74" s="79">
        <v>47302</v>
      </c>
      <c r="D74" s="79">
        <v>0</v>
      </c>
      <c r="E74" s="79">
        <v>0</v>
      </c>
    </row>
  </sheetData>
  <mergeCells count="1">
    <mergeCell ref="A6:E6"/>
  </mergeCells>
  <pageMargins left="0.28000000000000003" right="0.27559055118110237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2018-12-20T04:41:38Z</cp:lastPrinted>
  <dcterms:created xsi:type="dcterms:W3CDTF">2010-12-16T03:42:04Z</dcterms:created>
  <dcterms:modified xsi:type="dcterms:W3CDTF">2018-12-30T19:51:03Z</dcterms:modified>
</cp:coreProperties>
</file>