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Новочеркасск\"/>
    </mc:Choice>
  </mc:AlternateContent>
  <bookViews>
    <workbookView xWindow="0" yWindow="0" windowWidth="20490" windowHeight="7755"/>
  </bookViews>
  <sheets>
    <sheet name="Лист1" sheetId="1" r:id="rId1"/>
    <sheet name="не дейст" sheetId="2" r:id="rId2"/>
    <sheet name="Лист3" sheetId="3" r:id="rId3"/>
    <sheet name="Лист4" sheetId="4" r:id="rId4"/>
  </sheets>
  <calcPr calcId="152511"/>
</workbook>
</file>

<file path=xl/calcChain.xml><?xml version="1.0" encoding="utf-8"?>
<calcChain xmlns="http://schemas.openxmlformats.org/spreadsheetml/2006/main">
  <c r="C34" i="3" l="1"/>
  <c r="E57" i="4"/>
  <c r="E56" i="4" s="1"/>
  <c r="D58" i="4"/>
  <c r="D57" i="4" s="1"/>
  <c r="D56" i="4" s="1"/>
  <c r="E58" i="4"/>
  <c r="D69" i="4"/>
  <c r="E70" i="4"/>
  <c r="E69" i="4" s="1"/>
  <c r="D71" i="4"/>
  <c r="D70" i="4" s="1"/>
  <c r="E71" i="4"/>
  <c r="D66" i="4"/>
  <c r="D65" i="4" s="1"/>
  <c r="E67" i="4"/>
  <c r="E66" i="4" s="1"/>
  <c r="E65" i="4" s="1"/>
  <c r="D67" i="4"/>
  <c r="C58" i="4"/>
  <c r="C57" i="4" s="1"/>
  <c r="C56" i="4" s="1"/>
  <c r="C71" i="4"/>
  <c r="C70" i="4" s="1"/>
  <c r="C69" i="4" s="1"/>
  <c r="C67" i="4"/>
  <c r="C66" i="4" s="1"/>
  <c r="C65" i="4" s="1"/>
  <c r="D36" i="3"/>
  <c r="E36" i="3"/>
  <c r="F36" i="3"/>
  <c r="G36" i="3"/>
  <c r="C30" i="3"/>
  <c r="D12" i="3"/>
  <c r="E12" i="3"/>
  <c r="F12" i="3"/>
  <c r="G12" i="3"/>
  <c r="D52" i="4"/>
  <c r="D51" i="4"/>
  <c r="E52" i="4"/>
  <c r="E51" i="4" s="1"/>
  <c r="C52" i="4"/>
  <c r="C51" i="4"/>
  <c r="D43" i="4"/>
  <c r="D42" i="4" s="1"/>
  <c r="E43" i="4"/>
  <c r="E42" i="4"/>
  <c r="E38" i="4" s="1"/>
  <c r="C43" i="4"/>
  <c r="C42" i="4" s="1"/>
  <c r="D40" i="4"/>
  <c r="D39" i="4"/>
  <c r="D38" i="4"/>
  <c r="D34" i="4" s="1"/>
  <c r="D12" i="4" s="1"/>
  <c r="E40" i="4"/>
  <c r="E39" i="4"/>
  <c r="C40" i="4"/>
  <c r="C39" i="4" s="1"/>
  <c r="C38" i="4" s="1"/>
  <c r="D36" i="4"/>
  <c r="D35" i="4"/>
  <c r="E36" i="4"/>
  <c r="E35" i="4" s="1"/>
  <c r="C36" i="4"/>
  <c r="C35" i="4"/>
  <c r="D32" i="4"/>
  <c r="D31" i="4" s="1"/>
  <c r="E32" i="4"/>
  <c r="E31" i="4"/>
  <c r="C32" i="4"/>
  <c r="C31" i="4" s="1"/>
  <c r="D29" i="4"/>
  <c r="D28" i="4"/>
  <c r="D24" i="4"/>
  <c r="D23" i="4" s="1"/>
  <c r="E29" i="4"/>
  <c r="E28" i="4"/>
  <c r="D26" i="4"/>
  <c r="D25" i="4" s="1"/>
  <c r="E26" i="4"/>
  <c r="E25" i="4"/>
  <c r="C29" i="4"/>
  <c r="C28" i="4" s="1"/>
  <c r="C25" i="4"/>
  <c r="C24" i="4" s="1"/>
  <c r="C23" i="4" s="1"/>
  <c r="C26" i="4"/>
  <c r="D18" i="4"/>
  <c r="D17" i="4"/>
  <c r="E18" i="4"/>
  <c r="E17" i="4"/>
  <c r="C17" i="4"/>
  <c r="D15" i="4"/>
  <c r="D14" i="4"/>
  <c r="D13" i="4"/>
  <c r="E15" i="4"/>
  <c r="E14" i="4"/>
  <c r="E13" i="4"/>
  <c r="C15" i="4"/>
  <c r="C14" i="4" s="1"/>
  <c r="C13" i="4" s="1"/>
  <c r="D60" i="4"/>
  <c r="E60" i="4"/>
  <c r="C23" i="3"/>
  <c r="C60" i="4"/>
  <c r="C12" i="3"/>
  <c r="C38" i="3" s="1"/>
  <c r="C20" i="1" s="1"/>
  <c r="C19" i="1" s="1"/>
  <c r="C18" i="1" s="1"/>
  <c r="C17" i="1" s="1"/>
  <c r="D30" i="3"/>
  <c r="E30" i="3"/>
  <c r="F30" i="3"/>
  <c r="G30" i="3"/>
  <c r="G29" i="2"/>
  <c r="G28" i="2" s="1"/>
  <c r="D57" i="2"/>
  <c r="E57" i="2"/>
  <c r="G40" i="2"/>
  <c r="F40" i="2"/>
  <c r="C40" i="2"/>
  <c r="C60" i="2"/>
  <c r="C59" i="2"/>
  <c r="G23" i="3"/>
  <c r="G38" i="3" s="1"/>
  <c r="G20" i="1" s="1"/>
  <c r="G19" i="1" s="1"/>
  <c r="G18" i="1" s="1"/>
  <c r="G17" i="1" s="1"/>
  <c r="F23" i="3"/>
  <c r="G55" i="2"/>
  <c r="F55" i="2"/>
  <c r="F52" i="2" s="1"/>
  <c r="C55" i="2"/>
  <c r="C52" i="2" s="1"/>
  <c r="C46" i="2" s="1"/>
  <c r="G48" i="2"/>
  <c r="G47" i="2"/>
  <c r="G46" i="2"/>
  <c r="G45" i="2"/>
  <c r="G50" i="2"/>
  <c r="F50" i="2"/>
  <c r="C50" i="2"/>
  <c r="D27" i="3"/>
  <c r="E27" i="3"/>
  <c r="F27" i="3"/>
  <c r="G27" i="3"/>
  <c r="D23" i="3"/>
  <c r="E23" i="3"/>
  <c r="D21" i="3"/>
  <c r="E21" i="3"/>
  <c r="F21" i="3"/>
  <c r="G21" i="3"/>
  <c r="D40" i="2"/>
  <c r="E40" i="2"/>
  <c r="D60" i="2"/>
  <c r="D59" i="2" s="1"/>
  <c r="E60" i="2"/>
  <c r="E59" i="2"/>
  <c r="F60" i="2"/>
  <c r="F59" i="2" s="1"/>
  <c r="G60" i="2"/>
  <c r="G59" i="2"/>
  <c r="D53" i="2"/>
  <c r="E53" i="2"/>
  <c r="F53" i="2"/>
  <c r="G53" i="2"/>
  <c r="G52" i="2" s="1"/>
  <c r="D50" i="2"/>
  <c r="E50" i="2"/>
  <c r="D48" i="2"/>
  <c r="D47" i="2"/>
  <c r="E48" i="2"/>
  <c r="E47" i="2"/>
  <c r="F48" i="2"/>
  <c r="F47" i="2"/>
  <c r="D43" i="2"/>
  <c r="E43" i="2"/>
  <c r="F43" i="2"/>
  <c r="G43" i="2"/>
  <c r="D38" i="2"/>
  <c r="D37" i="2"/>
  <c r="E38" i="2"/>
  <c r="E37" i="2"/>
  <c r="F38" i="2"/>
  <c r="F37" i="2"/>
  <c r="G38" i="2"/>
  <c r="G37" i="2"/>
  <c r="D34" i="2"/>
  <c r="E34" i="2"/>
  <c r="F34" i="2"/>
  <c r="G34" i="2"/>
  <c r="D29" i="2"/>
  <c r="E29" i="2"/>
  <c r="F29" i="2"/>
  <c r="F28" i="2"/>
  <c r="D28" i="2"/>
  <c r="E28" i="2"/>
  <c r="G26" i="2"/>
  <c r="D26" i="2"/>
  <c r="D22" i="2" s="1"/>
  <c r="E26" i="2"/>
  <c r="F26" i="2"/>
  <c r="G23" i="2"/>
  <c r="G22" i="2"/>
  <c r="D23" i="2"/>
  <c r="E23" i="2"/>
  <c r="F23" i="2"/>
  <c r="F22" i="2" s="1"/>
  <c r="G16" i="2"/>
  <c r="D17" i="2"/>
  <c r="D16" i="2" s="1"/>
  <c r="D11" i="2" s="1"/>
  <c r="E17" i="2"/>
  <c r="E16" i="2"/>
  <c r="F16" i="2"/>
  <c r="G14" i="2"/>
  <c r="G13" i="2" s="1"/>
  <c r="G12" i="2" s="1"/>
  <c r="D14" i="2"/>
  <c r="D13" i="2"/>
  <c r="D12" i="2"/>
  <c r="E14" i="2"/>
  <c r="F14" i="2"/>
  <c r="F13" i="2"/>
  <c r="F12" i="2"/>
  <c r="E13" i="2"/>
  <c r="E12" i="2" s="1"/>
  <c r="C26" i="2"/>
  <c r="C23" i="2"/>
  <c r="C22" i="2"/>
  <c r="C43" i="2"/>
  <c r="C38" i="2"/>
  <c r="C37" i="2"/>
  <c r="C29" i="2"/>
  <c r="C16" i="2"/>
  <c r="C14" i="2"/>
  <c r="C13" i="2"/>
  <c r="C12" i="2"/>
  <c r="C34" i="2"/>
  <c r="C28" i="2"/>
  <c r="C64" i="2"/>
  <c r="D64" i="2"/>
  <c r="E64" i="2"/>
  <c r="C66" i="2"/>
  <c r="D66" i="2"/>
  <c r="D63" i="2" s="1"/>
  <c r="E66" i="2"/>
  <c r="E63" i="2" s="1"/>
  <c r="E62" i="2" s="1"/>
  <c r="C69" i="2"/>
  <c r="C68" i="2" s="1"/>
  <c r="C62" i="2" s="1"/>
  <c r="D69" i="2"/>
  <c r="D68" i="2" s="1"/>
  <c r="E69" i="2"/>
  <c r="E68" i="2"/>
  <c r="C36" i="3"/>
  <c r="C53" i="2"/>
  <c r="E55" i="2"/>
  <c r="E52" i="2"/>
  <c r="E46" i="2"/>
  <c r="D55" i="2"/>
  <c r="C48" i="2"/>
  <c r="C47" i="2"/>
  <c r="E31" i="2"/>
  <c r="D31" i="2"/>
  <c r="C31" i="2"/>
  <c r="C21" i="3"/>
  <c r="C27" i="3"/>
  <c r="D52" i="2"/>
  <c r="E38" i="3"/>
  <c r="E20" i="1" s="1"/>
  <c r="E19" i="1" s="1"/>
  <c r="E18" i="1"/>
  <c r="E17" i="1" s="1"/>
  <c r="C71" i="2" l="1"/>
  <c r="C45" i="2"/>
  <c r="E11" i="2"/>
  <c r="G11" i="2"/>
  <c r="G72" i="2" s="1"/>
  <c r="E34" i="4"/>
  <c r="E45" i="2"/>
  <c r="E71" i="2"/>
  <c r="E50" i="4"/>
  <c r="E49" i="4" s="1"/>
  <c r="F38" i="3"/>
  <c r="F20" i="1" s="1"/>
  <c r="F19" i="1" s="1"/>
  <c r="F18" i="1" s="1"/>
  <c r="F17" i="1" s="1"/>
  <c r="D50" i="4"/>
  <c r="D49" i="4" s="1"/>
  <c r="D11" i="4" s="1"/>
  <c r="C11" i="2"/>
  <c r="F11" i="2"/>
  <c r="F46" i="2"/>
  <c r="F45" i="2" s="1"/>
  <c r="D46" i="2"/>
  <c r="C50" i="4"/>
  <c r="C49" i="4" s="1"/>
  <c r="D38" i="3"/>
  <c r="D20" i="1" s="1"/>
  <c r="D19" i="1" s="1"/>
  <c r="D18" i="1" s="1"/>
  <c r="D17" i="1" s="1"/>
  <c r="D62" i="2"/>
  <c r="E22" i="2"/>
  <c r="E24" i="4"/>
  <c r="E23" i="4" s="1"/>
  <c r="C34" i="4"/>
  <c r="C12" i="4" s="1"/>
  <c r="C11" i="4" s="1"/>
  <c r="C16" i="1" s="1"/>
  <c r="C15" i="1" s="1"/>
  <c r="C14" i="1" s="1"/>
  <c r="C13" i="1" s="1"/>
  <c r="C12" i="1" s="1"/>
  <c r="F16" i="1" l="1"/>
  <c r="F15" i="1" s="1"/>
  <c r="F14" i="1" s="1"/>
  <c r="F13" i="1" s="1"/>
  <c r="F12" i="1" s="1"/>
  <c r="D16" i="1"/>
  <c r="D15" i="1" s="1"/>
  <c r="D14" i="1" s="1"/>
  <c r="D13" i="1" s="1"/>
  <c r="D12" i="1" s="1"/>
  <c r="D71" i="2"/>
  <c r="D45" i="2"/>
  <c r="D72" i="2" s="1"/>
  <c r="E72" i="2"/>
  <c r="E12" i="4"/>
  <c r="E11" i="4" s="1"/>
  <c r="F72" i="2"/>
  <c r="C72" i="2"/>
  <c r="E16" i="1" l="1"/>
  <c r="E15" i="1" s="1"/>
  <c r="E14" i="1" s="1"/>
  <c r="E13" i="1" s="1"/>
  <c r="E12" i="1" s="1"/>
  <c r="G16" i="1"/>
  <c r="G15" i="1" s="1"/>
  <c r="G14" i="1" s="1"/>
  <c r="G13" i="1" s="1"/>
  <c r="G12" i="1" s="1"/>
</calcChain>
</file>

<file path=xl/sharedStrings.xml><?xml version="1.0" encoding="utf-8"?>
<sst xmlns="http://schemas.openxmlformats.org/spreadsheetml/2006/main" count="369" uniqueCount="309">
  <si>
    <t>Приложение 1</t>
  </si>
  <si>
    <t>к решению совета</t>
  </si>
  <si>
    <t>(руб.)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</si>
  <si>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</si>
  <si>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</si>
  <si>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</si>
  <si>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</si>
  <si>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</si>
  <si>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</si>
  <si>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</si>
  <si>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</si>
  <si>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</si>
  <si>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</si>
  <si>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</si>
  <si>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</si>
  <si>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</si>
  <si>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</si>
  <si>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</si>
  <si>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</si>
  <si>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</si>
  <si>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</si>
  <si>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</si>
  <si>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</si>
  <si>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</si>
  <si>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</si>
  <si>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</si>
  <si>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>Приложение 6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</si>
  <si>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</si>
  <si>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</si>
  <si>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</si>
  <si>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Код бюджетной классификации Российской Федерации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</si>
  <si>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</si>
  <si>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</si>
  <si>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</si>
  <si>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</si>
  <si>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</si>
  <si>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</si>
  <si>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</si>
  <si>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</si>
  <si>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</si>
  <si>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</si>
  <si>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</si>
  <si>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</si>
  <si>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</si>
  <si>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</si>
  <si>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</si>
  <si>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</si>
  <si>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</si>
  <si>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</si>
  <si>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</si>
  <si>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</si>
  <si>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</si>
  <si>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</si>
  <si>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</si>
  <si>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</si>
  <si>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</si>
  <si>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</si>
  <si>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за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</si>
  <si>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</si>
  <si>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</si>
  <si>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</si>
  <si>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</si>
  <si>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</si>
  <si>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</si>
  <si>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</si>
  <si>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</si>
  <si>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 бюджетам  на государственную  регистрацию  актов 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</si>
  <si>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</si>
  <si>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</si>
  <si>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</si>
  <si>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</si>
  <si>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</si>
  <si>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РЫНОЧНЫЕ ПРОДАЖИ ТОВАРОВ И УСЛУГ</t>
  </si>
  <si>
    <t>3 02 01000 00 0000 130</t>
  </si>
  <si>
    <t>Доходы от продажи услуг</t>
  </si>
  <si>
    <t>3 02 01050 10 0000 130</t>
  </si>
  <si>
    <t>Доходы    от    продажи    услуг,     оказываемых учреждениями,  находящимися  в  ведении   органов местного самоуправления муниципальных районов</t>
  </si>
  <si>
    <t>3 02 02000 00 0000 440</t>
  </si>
  <si>
    <t>Доходы от продажи товаров</t>
  </si>
  <si>
    <t>3 02 02050 10 0000 440</t>
  </si>
  <si>
    <t>Доходы    от    продажи    товаров,     осуществляемой  учреждениями,  находящимися  в  ведении   органов местного самоуправления муниципальных районов</t>
  </si>
  <si>
    <t>3 03 00000 00 0000 000</t>
  </si>
  <si>
    <t>БЕЗВОЗМЕЗДНЫЕ ПОСТУПЛЕНИЯ ОТ ПРЕДПРИНИМАТЕЛЬСКОЙ И ИНОЙ ПРИНОСЯЩЕЙ ДОХОД ДЕЯТЕЛЬНОСТИ</t>
  </si>
  <si>
    <t>3 03 99000 00 0000 180</t>
  </si>
  <si>
    <t>Прочие безвозмездные поступления</t>
  </si>
  <si>
    <t>3 03 99050 10 0000 180</t>
  </si>
  <si>
    <t>Прочие безвозмездные поступления учреждениям, находящимся в ведении органов местного самоуправления поселений</t>
  </si>
  <si>
    <t>Итого внутренние обороты</t>
  </si>
  <si>
    <t>Всего доходов и безвозмездные перечисления</t>
  </si>
  <si>
    <t>0100</t>
  </si>
  <si>
    <t>Общегосударственные вопросы</t>
  </si>
  <si>
    <t>0102</t>
  </si>
  <si>
    <t>Фукционирование высшего должностного лица субъекта Российской Федерации и муниципального образования</t>
  </si>
  <si>
    <t>0104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</si>
  <si>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</si>
  <si>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</si>
  <si>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</si>
  <si>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</si>
  <si>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</si>
  <si>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</si>
  <si>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</si>
  <si>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</si>
  <si>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</si>
  <si>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</si>
  <si>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</si>
  <si>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</si>
  <si>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</si>
  <si>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Благоустройство</t>
  </si>
  <si>
    <t>0800</t>
  </si>
  <si>
    <t>0801</t>
  </si>
  <si>
    <t>Культура</t>
  </si>
  <si>
    <t>1100</t>
  </si>
  <si>
    <t>Физическая культура и спорт</t>
  </si>
  <si>
    <t>1101</t>
  </si>
  <si>
    <t xml:space="preserve">Физическая культура </t>
  </si>
  <si>
    <t>Итого расходов</t>
  </si>
  <si>
    <t>Функционирование законодательных (представительных) органов государственной власти и предстваительных органов муниципальных образований</t>
  </si>
  <si>
    <t>0103</t>
  </si>
  <si>
    <t>0113</t>
  </si>
  <si>
    <t>1 05 03010 01 0000 110</t>
  </si>
  <si>
    <t>Национальная экономика</t>
  </si>
  <si>
    <t>Другие вопросы в области национальной экономики</t>
  </si>
  <si>
    <t>1 14 06014 10 0000 430</t>
  </si>
  <si>
    <t>Доходы от продажи земельных участков, государственная собственность на которые не разграничена и  которые расположены в границах поселения</t>
  </si>
  <si>
    <t>0400</t>
  </si>
  <si>
    <t>0412</t>
  </si>
  <si>
    <t>2015 год</t>
  </si>
  <si>
    <t>0304</t>
  </si>
  <si>
    <t>Органы юстиции</t>
  </si>
  <si>
    <t>0409</t>
  </si>
  <si>
    <t>Приложение 5</t>
  </si>
  <si>
    <t>Наименование кода дохода бюджета</t>
  </si>
  <si>
    <t>РЗПР</t>
  </si>
  <si>
    <t xml:space="preserve">Наименование </t>
  </si>
  <si>
    <t xml:space="preserve">Источники внутреннего финансирования дефицита местного бюджета </t>
  </si>
  <si>
    <t>2016 год</t>
  </si>
  <si>
    <t>1 03 00000 00 0000 000</t>
  </si>
  <si>
    <t>НАЛОГИ НА ТОВАРЫ (РАБОТЫ, УСЛУГИ),РЕАЛИЗУЕМЫЕ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</si>
  <si>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</si>
  <si>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</si>
  <si>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</si>
  <si>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</si>
  <si>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</si>
  <si>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</si>
  <si>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</si>
  <si>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</si>
  <si>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2015 год </t>
  </si>
  <si>
    <t xml:space="preserve">2016 год </t>
  </si>
  <si>
    <t xml:space="preserve">2017 год 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</si>
  <si>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</si>
  <si>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</si>
  <si>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1 05 01000 00 0000 110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</si>
  <si>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</si>
  <si>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227,, 227</t>
    </r>
    <r>
      <rPr>
        <sz val="12"/>
        <rFont val="Calibri"/>
        <family val="2"/>
        <charset val="204"/>
      </rPr>
      <t>¹</t>
    </r>
    <r>
      <rPr>
        <sz val="9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 228 Налогового кодекса Российской Федерации</t>
    </r>
  </si>
  <si>
    <t>1 05 01011 01 0000 110</t>
  </si>
  <si>
    <t>Налог, взимаемый с налогоплательщиков,выбравших в качестве объекта налогообложения доходы</t>
  </si>
  <si>
    <t>1 05 01020 01 0000 110</t>
  </si>
  <si>
    <t>Налог, взимаемый с налогоплательщиков,выбравших в качестве объекта налогообложения доходы, уменьшенные на величину расходов</t>
  </si>
  <si>
    <t>Налог, взимаемый в связи с применением упрощенной системы налогообложения</t>
  </si>
  <si>
    <t xml:space="preserve"> по разделам и подразделам расходов классификации расходов  бюджетов</t>
  </si>
  <si>
    <t>0502</t>
  </si>
  <si>
    <t>Коммунальное хозяйство</t>
  </si>
  <si>
    <t xml:space="preserve">депутатов  Новочеркасского сельсовета </t>
  </si>
  <si>
    <t xml:space="preserve">депутатов Новочеркасского сельсовета </t>
  </si>
  <si>
    <t>0501</t>
  </si>
  <si>
    <t>Жилищное хозяйство</t>
  </si>
  <si>
    <t>2 02 10000 00 0000 151</t>
  </si>
  <si>
    <t>2 02 15001 00 0000 151</t>
  </si>
  <si>
    <t>2 02 30000 00 0000 151</t>
  </si>
  <si>
    <t>2 02 15001 10 0000 151</t>
  </si>
  <si>
    <t>2 02 35930 00 0000 151</t>
  </si>
  <si>
    <t>2 02 35930 10 0000 151</t>
  </si>
  <si>
    <t>2 02 35518 00 0000 151</t>
  </si>
  <si>
    <t>2 02 35518 10 0000 151</t>
  </si>
  <si>
    <t>2 02 40000 00 0000 151</t>
  </si>
  <si>
    <t>Другие вопросы в области национальной безопасности и правоохранительной деятельности</t>
  </si>
  <si>
    <t>0314</t>
  </si>
  <si>
    <t>2 02 49999 00 0000 151</t>
  </si>
  <si>
    <t>2 02 49999 10 0000 151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</si>
  <si>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</si>
  <si>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</si>
  <si>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</si>
  <si>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</si>
  <si>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</si>
  <si>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</si>
  <si>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</si>
  <si>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</si>
  <si>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</si>
  <si>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1 11 05000 00 0000 120</t>
  </si>
  <si>
    <t>1 11 05030 00 0000 120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</si>
  <si>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</si>
  <si>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1 06 06033 10 0000 110</t>
  </si>
  <si>
    <t>1 06 06043 10 0000 110</t>
  </si>
  <si>
    <t>1 06 06000 00 0000 110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</si>
  <si>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</si>
  <si>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</si>
  <si>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</si>
  <si>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2 02 15002 00 0000 151</t>
  </si>
  <si>
    <t xml:space="preserve">Субвенции бюджетам бюджетной системы Российской Федерации </t>
  </si>
  <si>
    <t>Субвенции  бюджетам  сельских поселений   на государственную  регистрацию  актов 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</si>
  <si>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</si>
  <si>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</si>
  <si>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 xml:space="preserve">Культура, кинематография </t>
  </si>
  <si>
    <t>Поступление доходов в местный бюджет  на 2018 год и плановый период 2019-2020 г.г.</t>
  </si>
  <si>
    <t>№  77 от  23.11.2017 года</t>
  </si>
  <si>
    <t>к решению Совета депутатов</t>
  </si>
  <si>
    <t>Наименование показателя</t>
  </si>
  <si>
    <t>Код дохода по бюджетной классификации</t>
  </si>
  <si>
    <t>1</t>
  </si>
  <si>
    <t>3</t>
  </si>
  <si>
    <t>4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</si>
  <si>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</si>
  <si>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X</t>
  </si>
  <si>
    <t>000 10000000000000000</t>
  </si>
  <si>
    <t>000 10100000000000000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</si>
  <si>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</si>
  <si>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</si>
  <si>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</si>
  <si>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</si>
  <si>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</si>
  <si>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</si>
  <si>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</si>
  <si>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</si>
  <si>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</si>
  <si>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</si>
  <si>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</si>
  <si>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000 10500000000000000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</si>
  <si>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</si>
  <si>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</si>
  <si>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</si>
  <si>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</si>
  <si>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000 10501011011000110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</si>
  <si>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</si>
  <si>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</si>
  <si>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000 10501021010000110</t>
  </si>
  <si>
    <t>000 10501021011000110</t>
  </si>
  <si>
    <t>000 10503000010000110</t>
  </si>
  <si>
    <t>000 10503010010000110</t>
  </si>
  <si>
    <t xml:space="preserve">Единый сельскохозяйственный налог </t>
  </si>
  <si>
    <t>000 10503010011000110</t>
  </si>
  <si>
    <t>000 10600000000000000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</si>
  <si>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</si>
  <si>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</si>
  <si>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</si>
  <si>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000 10601030101000110</t>
  </si>
  <si>
    <t>000 10606000000000110</t>
  </si>
  <si>
    <t>Земельный налог с организаций</t>
  </si>
  <si>
    <t>000 10606030000000110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</si>
  <si>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</si>
  <si>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</si>
  <si>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</si>
  <si>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</si>
  <si>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</si>
  <si>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</si>
  <si>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</si>
  <si>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</si>
  <si>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000 11100000000000000</t>
  </si>
  <si>
    <t>000 11105000000000120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</si>
  <si>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</si>
  <si>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</si>
  <si>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</si>
  <si>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000 20000000000000000</t>
  </si>
  <si>
    <t>000 20200000000000000</t>
  </si>
  <si>
    <t>000 20210000000000151</t>
  </si>
  <si>
    <t>000 20215001000000151</t>
  </si>
  <si>
    <t>Субвенции бюджетам бюджетной системы Российской Федерации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</si>
  <si>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</si>
  <si>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</si>
  <si>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Новочеркасского сельсовета</t>
  </si>
  <si>
    <t>Приложение №  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</si>
  <si>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</si>
  <si>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</si>
  <si>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бюджетам сельских поселений на поддержку мер по обеспечению сбалансированности бюджетов</t>
  </si>
  <si>
    <t>232 20215002100000151</t>
  </si>
  <si>
    <t>Поступление доходов в бюджет Новочеркасский сельсовет по кодам видов доходов, подвидов доходов на 2019 год и на плановый период 2020, 2021 годов</t>
  </si>
  <si>
    <t>Рапределение бюджетных ассигнований местного бюджета  на 2019 год и плановый период 2020-2021 г.г.</t>
  </si>
  <si>
    <t xml:space="preserve">на 2019 год и плановый период 2020-2021 г.г. 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</si>
  <si>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</si>
  <si>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</si>
  <si>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</si>
  <si>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Безвозмездные поступления от негосударственных организаций в бюджеты сельских поселений на реализацию проектов развития сельских поселений, основанных на местных инициативах</t>
  </si>
  <si>
    <t>ПРОЧИЕ БЕЗВОЗМЕЗДНЫЕ ПОСТУПЛЕНИЯ</t>
  </si>
  <si>
    <t>Прочие безвозмездные поступления в бюджеты сельских поселений</t>
  </si>
  <si>
    <t>Безвозмездные поступления в бюджеты сельских поселений на реализацию проектов развития сельских поселений, основанных на местных инициативах</t>
  </si>
  <si>
    <t>232 20400000000000000</t>
  </si>
  <si>
    <t>232 20700000000000000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</si>
  <si>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</si>
  <si>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</si>
  <si>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</si>
  <si>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Субсидии бюджетам сельских поселений на реализацию проектов развития общественной инфраструктуры, основанных на местных инициативах</t>
  </si>
  <si>
    <t>232  20705030109000150</t>
  </si>
  <si>
    <t>232  20705030100000150</t>
  </si>
  <si>
    <t>232  20705000100000150</t>
  </si>
  <si>
    <t>232  20405099109000150</t>
  </si>
  <si>
    <t>232  20405099100000150</t>
  </si>
  <si>
    <t>232  20405000100000150</t>
  </si>
  <si>
    <t>232  20235118100000151</t>
  </si>
  <si>
    <t>232  20235118000000151</t>
  </si>
  <si>
    <t>232  20235930100000151</t>
  </si>
  <si>
    <t>232  20235930000000151</t>
  </si>
  <si>
    <t>232  20230000000000151</t>
  </si>
  <si>
    <t>232  20229999109000150</t>
  </si>
  <si>
    <t>232  20229999100000150</t>
  </si>
  <si>
    <t>232  20229999000000150</t>
  </si>
  <si>
    <t>232  20220000000000150</t>
  </si>
  <si>
    <t>232  20215002000000151</t>
  </si>
  <si>
    <t>232  20215001100000151</t>
  </si>
  <si>
    <t>№ 134 от 19.12.2018 года</t>
  </si>
  <si>
    <t>от 19.12.2018г.  № 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</si>
</sst>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"/>
    <numFmt numFmtId="182" formatCode="0;[Red]0"/>
    <numFmt numFmtId="183" formatCode="#,##0.00;[Red]#,##0.00"/>
    <numFmt numFmtId="184" formatCode="&quot;&quot;###,##0.00"/>
    <numFmt numFmtId="186" formatCode="0.00;[Red]0.00"/>
  </numFmts>
  <fonts count="23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141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3" fontId="2" fillId="0" borderId="1" xfId="0" applyNumberFormat="1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3" fontId="1" fillId="0" borderId="1" xfId="0" applyNumberFormat="1" applyFont="1" applyBorder="1"/>
    <xf numFmtId="0" fontId="8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3" fontId="2" fillId="0" borderId="1" xfId="0" applyNumberFormat="1" applyFont="1" applyFill="1" applyBorder="1"/>
    <xf numFmtId="3" fontId="1" fillId="0" borderId="1" xfId="0" applyNumberFormat="1" applyFont="1" applyFill="1" applyBorder="1"/>
    <xf numFmtId="0" fontId="9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left" vertical="center"/>
    </xf>
    <xf numFmtId="0" fontId="8" fillId="0" borderId="1" xfId="0" quotePrefix="1" applyFont="1" applyFill="1" applyBorder="1" applyAlignment="1">
      <alignment horizontal="left" vertical="center"/>
    </xf>
    <xf numFmtId="49" fontId="9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ont="1"/>
    <xf numFmtId="0" fontId="1" fillId="0" borderId="1" xfId="0" applyFont="1" applyFill="1" applyBorder="1" applyAlignment="1">
      <alignment horizontal="justify" vertical="center" wrapText="1"/>
    </xf>
    <xf numFmtId="0" fontId="12" fillId="0" borderId="0" xfId="0" applyFont="1"/>
    <xf numFmtId="176" fontId="1" fillId="0" borderId="1" xfId="0" applyNumberFormat="1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6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left"/>
    </xf>
    <xf numFmtId="0" fontId="2" fillId="0" borderId="1" xfId="0" applyFont="1" applyBorder="1"/>
    <xf numFmtId="0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/>
    <xf numFmtId="0" fontId="0" fillId="0" borderId="0" xfId="0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3" fontId="3" fillId="0" borderId="0" xfId="0" applyNumberFormat="1" applyFont="1" applyFill="1"/>
    <xf numFmtId="3" fontId="1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82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justify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justify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183" fontId="1" fillId="0" borderId="1" xfId="0" applyNumberFormat="1" applyFont="1" applyBorder="1"/>
    <xf numFmtId="183" fontId="2" fillId="0" borderId="1" xfId="0" applyNumberFormat="1" applyFont="1" applyBorder="1"/>
    <xf numFmtId="183" fontId="2" fillId="0" borderId="1" xfId="0" applyNumberFormat="1" applyFont="1" applyFill="1" applyBorder="1"/>
    <xf numFmtId="183" fontId="1" fillId="0" borderId="1" xfId="0" applyNumberFormat="1" applyFont="1" applyFill="1" applyBorder="1"/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top" wrapText="1"/>
    </xf>
    <xf numFmtId="0" fontId="16" fillId="2" borderId="3" xfId="0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1" fontId="17" fillId="0" borderId="3" xfId="0" applyNumberFormat="1" applyFont="1" applyBorder="1" applyAlignment="1">
      <alignment horizontal="center" wrapText="1"/>
    </xf>
    <xf numFmtId="182" fontId="3" fillId="2" borderId="1" xfId="0" applyNumberFormat="1" applyFont="1" applyFill="1" applyBorder="1" applyAlignment="1">
      <alignment horizontal="center" vertical="top" wrapText="1"/>
    </xf>
    <xf numFmtId="0" fontId="17" fillId="0" borderId="3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183" fontId="1" fillId="2" borderId="1" xfId="0" applyNumberFormat="1" applyFont="1" applyFill="1" applyBorder="1"/>
    <xf numFmtId="3" fontId="1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justify" vertical="center"/>
    </xf>
    <xf numFmtId="183" fontId="2" fillId="2" borderId="1" xfId="0" applyNumberFormat="1" applyFont="1" applyFill="1" applyBorder="1"/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horizontal="right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wrapText="1"/>
    </xf>
    <xf numFmtId="184" fontId="18" fillId="0" borderId="10" xfId="0" applyNumberFormat="1" applyFont="1" applyFill="1" applyBorder="1" applyAlignment="1">
      <alignment horizontal="right" wrapText="1"/>
    </xf>
    <xf numFmtId="184" fontId="18" fillId="0" borderId="11" xfId="0" applyNumberFormat="1" applyFont="1" applyFill="1" applyBorder="1" applyAlignment="1">
      <alignment horizontal="right" wrapText="1"/>
    </xf>
    <xf numFmtId="0" fontId="18" fillId="0" borderId="12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center" wrapText="1"/>
    </xf>
    <xf numFmtId="0" fontId="18" fillId="0" borderId="3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center" wrapText="1"/>
    </xf>
    <xf numFmtId="184" fontId="18" fillId="0" borderId="3" xfId="0" applyNumberFormat="1" applyFont="1" applyBorder="1" applyAlignment="1">
      <alignment horizontal="right" wrapText="1"/>
    </xf>
    <xf numFmtId="186" fontId="11" fillId="0" borderId="1" xfId="0" applyNumberFormat="1" applyFont="1" applyBorder="1"/>
    <xf numFmtId="0" fontId="18" fillId="0" borderId="13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wrapText="1"/>
    </xf>
    <xf numFmtId="186" fontId="20" fillId="0" borderId="1" xfId="0" applyNumberFormat="1" applyFont="1" applyBorder="1"/>
    <xf numFmtId="0" fontId="22" fillId="0" borderId="13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center" wrapText="1"/>
    </xf>
    <xf numFmtId="184" fontId="18" fillId="0" borderId="15" xfId="0" applyNumberFormat="1" applyFont="1" applyBorder="1" applyAlignment="1">
      <alignment horizontal="right" wrapText="1"/>
    </xf>
    <xf numFmtId="184" fontId="18" fillId="0" borderId="16" xfId="0" applyNumberFormat="1" applyFont="1" applyFill="1" applyBorder="1" applyAlignment="1">
      <alignment horizontal="right" wrapText="1"/>
    </xf>
    <xf numFmtId="184" fontId="18" fillId="0" borderId="17" xfId="0" applyNumberFormat="1" applyFont="1" applyFill="1" applyBorder="1" applyAlignment="1">
      <alignment horizontal="right" wrapText="1"/>
    </xf>
    <xf numFmtId="184" fontId="18" fillId="0" borderId="1" xfId="0" applyNumberFormat="1" applyFont="1" applyBorder="1" applyAlignment="1">
      <alignment horizontal="right" wrapText="1"/>
    </xf>
    <xf numFmtId="184" fontId="18" fillId="0" borderId="1" xfId="0" applyNumberFormat="1" applyFont="1" applyFill="1" applyBorder="1" applyAlignment="1">
      <alignment horizontal="right" wrapText="1"/>
    </xf>
    <xf numFmtId="0" fontId="18" fillId="0" borderId="1" xfId="0" applyFont="1" applyBorder="1" applyAlignment="1">
      <alignment horizontal="center" wrapText="1"/>
    </xf>
    <xf numFmtId="0" fontId="18" fillId="0" borderId="1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9" fillId="0" borderId="0" xfId="0" applyFont="1" applyFill="1" applyAlignment="1">
      <alignment horizontal="center" vertical="distributed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5" workbookViewId="0"/>
  </sheetViews>
  <sheetFormatPr defaultRowHeight="12.75" x14ac:dyDescent="0.2"/>
  <cols>
    <col min="1" max="1" width="35.28515625" customWidth="1"/>
    <col min="2" max="2" width="52.42578125" customWidth="1"/>
    <col min="3" max="3" width="21" customWidth="1"/>
    <col min="4" max="4" width="4.7109375" hidden="1" customWidth="1"/>
    <col min="5" max="5" width="15.85546875" hidden="1" customWidth="1"/>
    <col min="6" max="6" width="23.85546875" customWidth="1"/>
    <col min="7" max="7" width="19.7109375" customWidth="1"/>
  </cols>
  <sheetData>
    <row r="1" spans="1:7" ht="18.75" x14ac:dyDescent="0.3">
      <c r="C1" s="1" t="s">
        <v>0</v>
      </c>
      <c r="D1" s="1"/>
      <c r="E1" s="1"/>
    </row>
    <row r="2" spans="1:7" ht="18.75" x14ac:dyDescent="0.3">
      <c r="C2" s="1" t="s">
        <v>1</v>
      </c>
      <c r="D2" s="1"/>
      <c r="E2" s="1"/>
    </row>
    <row r="3" spans="1:7" ht="18.75" x14ac:dyDescent="0.3">
      <c r="C3" s="1" t="s">
        <v>162</v>
      </c>
      <c r="D3" s="1"/>
      <c r="E3" s="1"/>
    </row>
    <row r="4" spans="1:7" ht="18.75" x14ac:dyDescent="0.3">
      <c r="C4" s="47" t="s">
        <v>307</v>
      </c>
      <c r="D4" s="1" t="s">
        <v>146</v>
      </c>
      <c r="E4" s="1"/>
    </row>
    <row r="6" spans="1:7" ht="18.75" customHeight="1" x14ac:dyDescent="0.3">
      <c r="A6" s="135" t="s">
        <v>134</v>
      </c>
      <c r="B6" s="135"/>
      <c r="C6" s="135"/>
      <c r="D6" s="135"/>
      <c r="E6" s="135"/>
      <c r="F6" s="135"/>
      <c r="G6" s="135"/>
    </row>
    <row r="7" spans="1:7" ht="18.75" customHeight="1" x14ac:dyDescent="0.3">
      <c r="A7" s="136" t="s">
        <v>276</v>
      </c>
      <c r="B7" s="136"/>
      <c r="C7" s="136"/>
      <c r="D7" s="136"/>
      <c r="E7" s="136"/>
      <c r="F7" s="136"/>
      <c r="G7" s="136"/>
    </row>
    <row r="8" spans="1:7" ht="18.75" x14ac:dyDescent="0.3">
      <c r="A8" s="2"/>
      <c r="E8" s="3" t="s">
        <v>2</v>
      </c>
    </row>
    <row r="9" spans="1:7" ht="18.75" x14ac:dyDescent="0.3">
      <c r="A9" s="2"/>
    </row>
    <row r="10" spans="1:7" ht="150" x14ac:dyDescent="0.2">
      <c r="A10" s="4" t="s">
        <v>3</v>
      </c>
      <c r="B10" s="4" t="s">
        <v>4</v>
      </c>
      <c r="C10" s="52">
        <v>2018</v>
      </c>
      <c r="D10" s="52" t="s">
        <v>126</v>
      </c>
      <c r="E10" s="52" t="s">
        <v>135</v>
      </c>
      <c r="F10" s="49">
        <v>2019</v>
      </c>
      <c r="G10" s="49">
        <v>2020</v>
      </c>
    </row>
    <row r="11" spans="1:7" ht="56.25" x14ac:dyDescent="0.2">
      <c r="A11" s="4" t="s">
        <v>5</v>
      </c>
      <c r="B11" s="5" t="s">
        <v>6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</row>
    <row r="12" spans="1:7" ht="37.5" x14ac:dyDescent="0.2">
      <c r="A12" s="6" t="s">
        <v>7</v>
      </c>
      <c r="B12" s="7" t="s">
        <v>8</v>
      </c>
      <c r="C12" s="51">
        <f>C13+C17</f>
        <v>0</v>
      </c>
      <c r="D12" s="51">
        <f>D13+D17</f>
        <v>-4082534</v>
      </c>
      <c r="E12" s="51">
        <f>E13+E17</f>
        <v>-4308034</v>
      </c>
      <c r="F12" s="51">
        <f>F13+F17</f>
        <v>0</v>
      </c>
      <c r="G12" s="51">
        <f>G13+G17</f>
        <v>0</v>
      </c>
    </row>
    <row r="13" spans="1:7" ht="18.75" x14ac:dyDescent="0.2">
      <c r="A13" s="6" t="s">
        <v>9</v>
      </c>
      <c r="B13" s="7" t="s">
        <v>10</v>
      </c>
      <c r="C13" s="51">
        <f t="shared" ref="C13:G15" si="0">C14</f>
        <v>-14927088</v>
      </c>
      <c r="D13" s="51">
        <f t="shared" si="0"/>
        <v>-13956300</v>
      </c>
      <c r="E13" s="51">
        <f t="shared" si="0"/>
        <v>-14181800</v>
      </c>
      <c r="F13" s="51">
        <f t="shared" si="0"/>
        <v>-13956300</v>
      </c>
      <c r="G13" s="51">
        <f t="shared" si="0"/>
        <v>-14181800</v>
      </c>
    </row>
    <row r="14" spans="1:7" ht="37.5" x14ac:dyDescent="0.2">
      <c r="A14" s="6" t="s">
        <v>11</v>
      </c>
      <c r="B14" s="7" t="s">
        <v>12</v>
      </c>
      <c r="C14" s="51">
        <f t="shared" si="0"/>
        <v>-14927088</v>
      </c>
      <c r="D14" s="51">
        <f t="shared" si="0"/>
        <v>-13956300</v>
      </c>
      <c r="E14" s="51">
        <f t="shared" si="0"/>
        <v>-14181800</v>
      </c>
      <c r="F14" s="51">
        <f t="shared" si="0"/>
        <v>-13956300</v>
      </c>
      <c r="G14" s="51">
        <f t="shared" si="0"/>
        <v>-14181800</v>
      </c>
    </row>
    <row r="15" spans="1:7" ht="37.5" x14ac:dyDescent="0.2">
      <c r="A15" s="6" t="s">
        <v>13</v>
      </c>
      <c r="B15" s="7" t="s">
        <v>14</v>
      </c>
      <c r="C15" s="51">
        <f t="shared" si="0"/>
        <v>-14927088</v>
      </c>
      <c r="D15" s="51">
        <f t="shared" si="0"/>
        <v>-13956300</v>
      </c>
      <c r="E15" s="51">
        <f t="shared" si="0"/>
        <v>-14181800</v>
      </c>
      <c r="F15" s="51">
        <f t="shared" si="0"/>
        <v>-13956300</v>
      </c>
      <c r="G15" s="51">
        <f t="shared" si="0"/>
        <v>-14181800</v>
      </c>
    </row>
    <row r="16" spans="1:7" ht="37.5" x14ac:dyDescent="0.2">
      <c r="A16" s="6" t="s">
        <v>15</v>
      </c>
      <c r="B16" s="7" t="s">
        <v>16</v>
      </c>
      <c r="C16" s="51">
        <f>-Лист4!C11</f>
        <v>-14927088</v>
      </c>
      <c r="D16" s="51">
        <f>-Лист4!D11</f>
        <v>-13956300</v>
      </c>
      <c r="E16" s="51">
        <f>-Лист4!E11</f>
        <v>-14181800</v>
      </c>
      <c r="F16" s="51">
        <f>-Лист4!D11</f>
        <v>-13956300</v>
      </c>
      <c r="G16" s="51">
        <f>-Лист4!E11</f>
        <v>-14181800</v>
      </c>
    </row>
    <row r="17" spans="1:7" ht="18.75" x14ac:dyDescent="0.2">
      <c r="A17" s="6" t="s">
        <v>17</v>
      </c>
      <c r="B17" s="7" t="s">
        <v>18</v>
      </c>
      <c r="C17" s="51">
        <f t="shared" ref="C17:G19" si="1">C18</f>
        <v>14927088</v>
      </c>
      <c r="D17" s="51">
        <f t="shared" si="1"/>
        <v>9873766</v>
      </c>
      <c r="E17" s="51">
        <f t="shared" si="1"/>
        <v>9873766</v>
      </c>
      <c r="F17" s="51">
        <f t="shared" si="1"/>
        <v>13956300</v>
      </c>
      <c r="G17" s="51">
        <f t="shared" si="1"/>
        <v>14181800</v>
      </c>
    </row>
    <row r="18" spans="1:7" ht="37.5" x14ac:dyDescent="0.2">
      <c r="A18" s="6" t="s">
        <v>19</v>
      </c>
      <c r="B18" s="7" t="s">
        <v>20</v>
      </c>
      <c r="C18" s="51">
        <f t="shared" si="1"/>
        <v>14927088</v>
      </c>
      <c r="D18" s="51">
        <f t="shared" si="1"/>
        <v>9873766</v>
      </c>
      <c r="E18" s="51">
        <f t="shared" si="1"/>
        <v>9873766</v>
      </c>
      <c r="F18" s="51">
        <f t="shared" si="1"/>
        <v>13956300</v>
      </c>
      <c r="G18" s="51">
        <f t="shared" si="1"/>
        <v>14181800</v>
      </c>
    </row>
    <row r="19" spans="1:7" ht="37.5" x14ac:dyDescent="0.2">
      <c r="A19" s="6" t="s">
        <v>21</v>
      </c>
      <c r="B19" s="7" t="s">
        <v>22</v>
      </c>
      <c r="C19" s="51">
        <f t="shared" si="1"/>
        <v>14927088</v>
      </c>
      <c r="D19" s="51">
        <f t="shared" si="1"/>
        <v>9873766</v>
      </c>
      <c r="E19" s="51">
        <f t="shared" si="1"/>
        <v>9873766</v>
      </c>
      <c r="F19" s="51">
        <f t="shared" si="1"/>
        <v>13956300</v>
      </c>
      <c r="G19" s="51">
        <f t="shared" si="1"/>
        <v>14181800</v>
      </c>
    </row>
    <row r="20" spans="1:7" ht="37.5" x14ac:dyDescent="0.2">
      <c r="A20" s="6" t="s">
        <v>23</v>
      </c>
      <c r="B20" s="7" t="s">
        <v>24</v>
      </c>
      <c r="C20" s="51">
        <f>Лист3!C38</f>
        <v>14927088</v>
      </c>
      <c r="D20" s="51">
        <f>Лист3!D38</f>
        <v>9873766</v>
      </c>
      <c r="E20" s="51">
        <f>Лист3!E38</f>
        <v>9873766</v>
      </c>
      <c r="F20" s="51">
        <f>Лист3!F38</f>
        <v>13956300</v>
      </c>
      <c r="G20" s="51">
        <f>Лист3!G38</f>
        <v>14181800</v>
      </c>
    </row>
    <row r="21" spans="1:7" ht="18.75" x14ac:dyDescent="0.3">
      <c r="A21" s="8"/>
      <c r="B21" s="9"/>
      <c r="C21" s="10"/>
      <c r="D21" s="10"/>
      <c r="E21" s="10"/>
    </row>
    <row r="22" spans="1:7" ht="18.75" x14ac:dyDescent="0.3">
      <c r="A22" s="8"/>
      <c r="B22" s="9"/>
      <c r="C22" s="10"/>
      <c r="D22" s="10"/>
      <c r="E22" s="11"/>
    </row>
    <row r="23" spans="1:7" ht="18.75" x14ac:dyDescent="0.3">
      <c r="A23" s="8"/>
      <c r="B23" s="9"/>
      <c r="C23" s="10"/>
      <c r="D23" s="10"/>
      <c r="E23" s="11"/>
    </row>
    <row r="24" spans="1:7" x14ac:dyDescent="0.2">
      <c r="C24" s="12"/>
      <c r="D24" s="12"/>
      <c r="E24" s="12"/>
    </row>
    <row r="25" spans="1:7" x14ac:dyDescent="0.2">
      <c r="C25" s="12"/>
      <c r="D25" s="12"/>
      <c r="E25" s="12"/>
    </row>
    <row r="26" spans="1:7" x14ac:dyDescent="0.2">
      <c r="C26" s="12"/>
      <c r="D26" s="12"/>
      <c r="E26" s="12"/>
    </row>
    <row r="27" spans="1:7" x14ac:dyDescent="0.2">
      <c r="C27" s="12"/>
      <c r="D27" s="12"/>
      <c r="E27" s="12"/>
    </row>
    <row r="28" spans="1:7" x14ac:dyDescent="0.2">
      <c r="C28" s="12"/>
      <c r="D28" s="12"/>
      <c r="E28" s="12"/>
    </row>
    <row r="29" spans="1:7" x14ac:dyDescent="0.2">
      <c r="C29" s="12"/>
      <c r="D29" s="12"/>
      <c r="E29" s="12"/>
    </row>
    <row r="30" spans="1:7" x14ac:dyDescent="0.2">
      <c r="C30" s="12"/>
      <c r="D30" s="12"/>
      <c r="E30" s="12"/>
    </row>
    <row r="31" spans="1:7" x14ac:dyDescent="0.2">
      <c r="C31" s="12"/>
      <c r="D31" s="12"/>
      <c r="E31" s="12"/>
    </row>
    <row r="32" spans="1:7" x14ac:dyDescent="0.2">
      <c r="C32" s="12"/>
      <c r="D32" s="12"/>
      <c r="E32" s="12"/>
    </row>
    <row r="33" spans="3:5" x14ac:dyDescent="0.2">
      <c r="C33" s="12"/>
      <c r="D33" s="12"/>
      <c r="E33" s="12"/>
    </row>
    <row r="34" spans="3:5" x14ac:dyDescent="0.2">
      <c r="C34" s="12"/>
      <c r="D34" s="12"/>
      <c r="E34" s="12"/>
    </row>
    <row r="35" spans="3:5" x14ac:dyDescent="0.2">
      <c r="C35" s="12"/>
      <c r="D35" s="12"/>
      <c r="E35" s="12"/>
    </row>
  </sheetData>
  <mergeCells count="2">
    <mergeCell ref="A6:G6"/>
    <mergeCell ref="A7:G7"/>
  </mergeCells>
  <phoneticPr fontId="11" type="noConversion"/>
  <pageMargins left="0.78740157480314965" right="0.78740157480314965" top="0.78740157480314965" bottom="0.78740157480314965" header="0" footer="0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1"/>
  <sheetViews>
    <sheetView zoomScale="75" workbookViewId="0"/>
  </sheetViews>
  <sheetFormatPr defaultRowHeight="15.75" x14ac:dyDescent="0.25"/>
  <cols>
    <col min="1" max="1" width="28.85546875" style="63" bestFit="1" customWidth="1"/>
    <col min="2" max="2" width="80" customWidth="1"/>
    <col min="3" max="3" width="16" style="57" customWidth="1"/>
    <col min="4" max="4" width="16" style="57" hidden="1" customWidth="1"/>
    <col min="5" max="5" width="15.85546875" style="57" hidden="1" customWidth="1"/>
    <col min="6" max="6" width="11.5703125" style="54" bestFit="1" customWidth="1"/>
    <col min="7" max="7" width="14.42578125" style="54" customWidth="1"/>
  </cols>
  <sheetData>
    <row r="1" spans="1:7" ht="18.75" x14ac:dyDescent="0.3">
      <c r="B1" s="1" t="s">
        <v>25</v>
      </c>
      <c r="C1" s="53" t="s">
        <v>130</v>
      </c>
      <c r="D1" s="53"/>
      <c r="E1" s="53"/>
    </row>
    <row r="2" spans="1:7" ht="18.75" x14ac:dyDescent="0.3">
      <c r="B2" s="1" t="s">
        <v>27</v>
      </c>
      <c r="C2" s="53" t="s">
        <v>1</v>
      </c>
      <c r="D2" s="53"/>
      <c r="E2" s="53"/>
    </row>
    <row r="3" spans="1:7" ht="18.75" x14ac:dyDescent="0.3">
      <c r="B3" s="1" t="s">
        <v>28</v>
      </c>
      <c r="C3" s="53" t="s">
        <v>163</v>
      </c>
      <c r="D3" s="53"/>
      <c r="E3" s="53"/>
    </row>
    <row r="4" spans="1:7" ht="18.75" x14ac:dyDescent="0.3">
      <c r="A4" s="64"/>
      <c r="B4" s="1" t="s">
        <v>29</v>
      </c>
      <c r="C4" s="55" t="s">
        <v>204</v>
      </c>
      <c r="D4" s="53"/>
      <c r="E4" s="53"/>
    </row>
    <row r="5" spans="1:7" ht="18.75" x14ac:dyDescent="0.3">
      <c r="A5" s="64"/>
      <c r="B5" s="2"/>
      <c r="C5" s="56"/>
      <c r="D5" s="56"/>
      <c r="E5" s="56"/>
    </row>
    <row r="6" spans="1:7" ht="18.75" x14ac:dyDescent="0.3">
      <c r="A6" s="137" t="s">
        <v>203</v>
      </c>
      <c r="B6" s="137"/>
      <c r="C6" s="137"/>
      <c r="D6" s="137"/>
      <c r="E6" s="137"/>
    </row>
    <row r="7" spans="1:7" ht="18.75" x14ac:dyDescent="0.3">
      <c r="A7" s="137"/>
      <c r="B7" s="137"/>
      <c r="C7" s="137"/>
      <c r="D7" s="137"/>
      <c r="E7" s="137"/>
    </row>
    <row r="8" spans="1:7" ht="18.75" x14ac:dyDescent="0.3">
      <c r="A8" s="65"/>
      <c r="E8" s="58" t="s">
        <v>2</v>
      </c>
    </row>
    <row r="9" spans="1:7" ht="18.75" x14ac:dyDescent="0.3">
      <c r="A9" s="65"/>
      <c r="E9" s="58"/>
    </row>
    <row r="10" spans="1:7" ht="49.5" x14ac:dyDescent="0.2">
      <c r="A10" s="66" t="s">
        <v>30</v>
      </c>
      <c r="B10" s="15" t="s">
        <v>131</v>
      </c>
      <c r="C10" s="59">
        <v>2018</v>
      </c>
      <c r="D10" s="59" t="s">
        <v>135</v>
      </c>
      <c r="E10" s="59" t="s">
        <v>135</v>
      </c>
      <c r="F10" s="60">
        <v>2019</v>
      </c>
      <c r="G10" s="60">
        <v>2020</v>
      </c>
    </row>
    <row r="11" spans="1:7" x14ac:dyDescent="0.2">
      <c r="A11" s="67" t="s">
        <v>31</v>
      </c>
      <c r="B11" s="16" t="s">
        <v>32</v>
      </c>
      <c r="C11" s="61">
        <f>C12+C16+C22+C28+C37+C40+C43</f>
        <v>7693500</v>
      </c>
      <c r="D11" s="61">
        <f>D12+D16+D22+D28+D40+D43+D37+D34</f>
        <v>0</v>
      </c>
      <c r="E11" s="61">
        <f>E12+E16+E22+E28+E40+E43+E37+E34</f>
        <v>0</v>
      </c>
      <c r="F11" s="61">
        <f>F12+F16+F22+F28+F37+F40+F43</f>
        <v>7981000</v>
      </c>
      <c r="G11" s="61">
        <f>G12+G16+G22+G28+G37+G40+G43</f>
        <v>8215000</v>
      </c>
    </row>
    <row r="12" spans="1:7" x14ac:dyDescent="0.2">
      <c r="A12" s="68" t="s">
        <v>33</v>
      </c>
      <c r="B12" s="17" t="s">
        <v>34</v>
      </c>
      <c r="C12" s="61">
        <f t="shared" ref="C12:G14" si="0">C13</f>
        <v>2517000</v>
      </c>
      <c r="D12" s="61">
        <f t="shared" si="0"/>
        <v>0</v>
      </c>
      <c r="E12" s="61">
        <f t="shared" si="0"/>
        <v>0</v>
      </c>
      <c r="F12" s="61">
        <f t="shared" si="0"/>
        <v>2624000</v>
      </c>
      <c r="G12" s="61">
        <f t="shared" si="0"/>
        <v>2748000</v>
      </c>
    </row>
    <row r="13" spans="1:7" x14ac:dyDescent="0.2">
      <c r="A13" s="68" t="s">
        <v>35</v>
      </c>
      <c r="B13" s="17" t="s">
        <v>36</v>
      </c>
      <c r="C13" s="61">
        <f>C14</f>
        <v>2517000</v>
      </c>
      <c r="D13" s="61">
        <f t="shared" si="0"/>
        <v>0</v>
      </c>
      <c r="E13" s="61">
        <f t="shared" si="0"/>
        <v>0</v>
      </c>
      <c r="F13" s="61">
        <f t="shared" si="0"/>
        <v>2624000</v>
      </c>
      <c r="G13" s="61">
        <f>G14</f>
        <v>2748000</v>
      </c>
    </row>
    <row r="14" spans="1:7" ht="63" x14ac:dyDescent="0.25">
      <c r="A14" s="92" t="s">
        <v>152</v>
      </c>
      <c r="B14" s="17" t="s">
        <v>153</v>
      </c>
      <c r="C14" s="61">
        <f t="shared" si="0"/>
        <v>2517000</v>
      </c>
      <c r="D14" s="61">
        <f t="shared" si="0"/>
        <v>0</v>
      </c>
      <c r="E14" s="61">
        <f t="shared" si="0"/>
        <v>0</v>
      </c>
      <c r="F14" s="61">
        <f t="shared" si="0"/>
        <v>2624000</v>
      </c>
      <c r="G14" s="61">
        <f t="shared" si="0"/>
        <v>2748000</v>
      </c>
    </row>
    <row r="15" spans="1:7" ht="76.5" customHeight="1" x14ac:dyDescent="0.25">
      <c r="A15" s="92" t="s">
        <v>152</v>
      </c>
      <c r="B15" s="75" t="s">
        <v>153</v>
      </c>
      <c r="C15" s="76">
        <v>2517000</v>
      </c>
      <c r="D15" s="76"/>
      <c r="E15" s="76"/>
      <c r="F15" s="79">
        <v>2624000</v>
      </c>
      <c r="G15" s="79">
        <v>2748000</v>
      </c>
    </row>
    <row r="16" spans="1:7" ht="31.5" x14ac:dyDescent="0.2">
      <c r="A16" s="68" t="s">
        <v>136</v>
      </c>
      <c r="B16" s="17" t="s">
        <v>137</v>
      </c>
      <c r="C16" s="61">
        <f>C17</f>
        <v>1030000</v>
      </c>
      <c r="D16" s="61">
        <f>D17</f>
        <v>0</v>
      </c>
      <c r="E16" s="61">
        <f>E17</f>
        <v>0</v>
      </c>
      <c r="F16" s="61">
        <f>F17</f>
        <v>1158000</v>
      </c>
      <c r="G16" s="61">
        <f>G17</f>
        <v>1205000</v>
      </c>
    </row>
    <row r="17" spans="1:7" ht="40.5" customHeight="1" x14ac:dyDescent="0.2">
      <c r="A17" s="77" t="s">
        <v>138</v>
      </c>
      <c r="B17" s="88" t="s">
        <v>139</v>
      </c>
      <c r="C17" s="76">
        <v>1030000</v>
      </c>
      <c r="D17" s="76">
        <f>D18+D19+D20+D21</f>
        <v>0</v>
      </c>
      <c r="E17" s="76">
        <f>E18+E19+E20+E21</f>
        <v>0</v>
      </c>
      <c r="F17" s="76">
        <v>1158000</v>
      </c>
      <c r="G17" s="76">
        <v>1205000</v>
      </c>
    </row>
    <row r="18" spans="1:7" ht="75" customHeight="1" x14ac:dyDescent="0.2">
      <c r="A18" s="77" t="s">
        <v>140</v>
      </c>
      <c r="B18" s="89" t="s">
        <v>181</v>
      </c>
      <c r="C18" s="76">
        <v>358000</v>
      </c>
      <c r="D18" s="76"/>
      <c r="E18" s="76"/>
      <c r="F18" s="79">
        <v>399000</v>
      </c>
      <c r="G18" s="79">
        <v>446000</v>
      </c>
    </row>
    <row r="19" spans="1:7" ht="106.5" customHeight="1" x14ac:dyDescent="0.2">
      <c r="A19" s="77" t="s">
        <v>141</v>
      </c>
      <c r="B19" s="88" t="s">
        <v>182</v>
      </c>
      <c r="C19" s="76">
        <v>3000</v>
      </c>
      <c r="D19" s="76"/>
      <c r="E19" s="76"/>
      <c r="F19" s="79">
        <v>3000</v>
      </c>
      <c r="G19" s="79">
        <v>3000</v>
      </c>
    </row>
    <row r="20" spans="1:7" ht="89.25" customHeight="1" x14ac:dyDescent="0.2">
      <c r="A20" s="77" t="s">
        <v>142</v>
      </c>
      <c r="B20" s="88" t="s">
        <v>183</v>
      </c>
      <c r="C20" s="76">
        <v>743000</v>
      </c>
      <c r="D20" s="76"/>
      <c r="E20" s="76"/>
      <c r="F20" s="79">
        <v>833000</v>
      </c>
      <c r="G20" s="79">
        <v>833000</v>
      </c>
    </row>
    <row r="21" spans="1:7" ht="63" x14ac:dyDescent="0.2">
      <c r="A21" s="69" t="s">
        <v>143</v>
      </c>
      <c r="B21" s="46" t="s">
        <v>184</v>
      </c>
      <c r="C21" s="61">
        <v>-74000</v>
      </c>
      <c r="D21" s="61"/>
      <c r="E21" s="61"/>
      <c r="F21" s="50">
        <v>-77000</v>
      </c>
      <c r="G21" s="50">
        <v>-77000</v>
      </c>
    </row>
    <row r="22" spans="1:7" x14ac:dyDescent="0.2">
      <c r="A22" s="68" t="s">
        <v>37</v>
      </c>
      <c r="B22" s="17" t="s">
        <v>38</v>
      </c>
      <c r="C22" s="61">
        <f>C23+C26</f>
        <v>1348500</v>
      </c>
      <c r="D22" s="61">
        <f>D23+D26</f>
        <v>0</v>
      </c>
      <c r="E22" s="61">
        <f>E23+E26</f>
        <v>0</v>
      </c>
      <c r="F22" s="61">
        <f>F23+F26</f>
        <v>1401000</v>
      </c>
      <c r="G22" s="61">
        <f>G23+G26</f>
        <v>1464000</v>
      </c>
    </row>
    <row r="23" spans="1:7" ht="31.5" x14ac:dyDescent="0.2">
      <c r="A23" s="68" t="s">
        <v>151</v>
      </c>
      <c r="B23" s="17" t="s">
        <v>158</v>
      </c>
      <c r="C23" s="61">
        <f>C24+C25</f>
        <v>700000</v>
      </c>
      <c r="D23" s="61">
        <f>D24+D25</f>
        <v>0</v>
      </c>
      <c r="E23" s="61">
        <f>E24+E25</f>
        <v>0</v>
      </c>
      <c r="F23" s="61">
        <f>F24+F25</f>
        <v>733000</v>
      </c>
      <c r="G23" s="61">
        <f>G24+G25</f>
        <v>769000</v>
      </c>
    </row>
    <row r="24" spans="1:7" ht="31.5" x14ac:dyDescent="0.2">
      <c r="A24" s="68" t="s">
        <v>154</v>
      </c>
      <c r="B24" s="17" t="s">
        <v>155</v>
      </c>
      <c r="C24" s="61">
        <v>650000</v>
      </c>
      <c r="D24" s="61"/>
      <c r="E24" s="61"/>
      <c r="F24" s="50">
        <v>681000</v>
      </c>
      <c r="G24" s="50">
        <v>715000</v>
      </c>
    </row>
    <row r="25" spans="1:7" ht="31.5" x14ac:dyDescent="0.2">
      <c r="A25" s="68" t="s">
        <v>156</v>
      </c>
      <c r="B25" s="17" t="s">
        <v>157</v>
      </c>
      <c r="C25" s="61">
        <v>50000</v>
      </c>
      <c r="D25" s="61"/>
      <c r="E25" s="61"/>
      <c r="F25" s="50">
        <v>52000</v>
      </c>
      <c r="G25" s="50">
        <v>54000</v>
      </c>
    </row>
    <row r="26" spans="1:7" x14ac:dyDescent="0.2">
      <c r="A26" s="68" t="s">
        <v>39</v>
      </c>
      <c r="B26" s="17" t="s">
        <v>40</v>
      </c>
      <c r="C26" s="61">
        <f>C27</f>
        <v>648500</v>
      </c>
      <c r="D26" s="61">
        <f>D27</f>
        <v>0</v>
      </c>
      <c r="E26" s="61">
        <f>E27</f>
        <v>0</v>
      </c>
      <c r="F26" s="61">
        <f>F27</f>
        <v>668000</v>
      </c>
      <c r="G26" s="61">
        <f>G27</f>
        <v>695000</v>
      </c>
    </row>
    <row r="27" spans="1:7" x14ac:dyDescent="0.2">
      <c r="A27" s="68" t="s">
        <v>119</v>
      </c>
      <c r="B27" s="17" t="s">
        <v>40</v>
      </c>
      <c r="C27" s="61">
        <v>648500</v>
      </c>
      <c r="D27" s="61"/>
      <c r="E27" s="61"/>
      <c r="F27" s="50">
        <v>668000</v>
      </c>
      <c r="G27" s="50">
        <v>695000</v>
      </c>
    </row>
    <row r="28" spans="1:7" x14ac:dyDescent="0.2">
      <c r="A28" s="68" t="s">
        <v>41</v>
      </c>
      <c r="B28" s="17" t="s">
        <v>42</v>
      </c>
      <c r="C28" s="61">
        <f>C29+C34</f>
        <v>2796000</v>
      </c>
      <c r="D28" s="61">
        <f t="shared" ref="C28:G29" si="1">D29</f>
        <v>0</v>
      </c>
      <c r="E28" s="61">
        <f t="shared" si="1"/>
        <v>0</v>
      </c>
      <c r="F28" s="61">
        <f>F29+F34</f>
        <v>2796000</v>
      </c>
      <c r="G28" s="61">
        <f>G29+G34</f>
        <v>2796000</v>
      </c>
    </row>
    <row r="29" spans="1:7" x14ac:dyDescent="0.2">
      <c r="A29" s="68" t="s">
        <v>144</v>
      </c>
      <c r="B29" s="17" t="s">
        <v>44</v>
      </c>
      <c r="C29" s="61">
        <f t="shared" si="1"/>
        <v>39000</v>
      </c>
      <c r="D29" s="61">
        <f t="shared" si="1"/>
        <v>0</v>
      </c>
      <c r="E29" s="61">
        <f t="shared" si="1"/>
        <v>0</v>
      </c>
      <c r="F29" s="61">
        <f t="shared" si="1"/>
        <v>39000</v>
      </c>
      <c r="G29" s="61">
        <f t="shared" si="1"/>
        <v>39000</v>
      </c>
    </row>
    <row r="30" spans="1:7" ht="31.5" x14ac:dyDescent="0.2">
      <c r="A30" s="68" t="s">
        <v>43</v>
      </c>
      <c r="B30" s="17" t="s">
        <v>145</v>
      </c>
      <c r="C30" s="61">
        <v>39000</v>
      </c>
      <c r="D30" s="61"/>
      <c r="E30" s="61"/>
      <c r="F30" s="50">
        <v>39000</v>
      </c>
      <c r="G30" s="50">
        <v>39000</v>
      </c>
    </row>
    <row r="31" spans="1:7" hidden="1" x14ac:dyDescent="0.2">
      <c r="A31" s="68" t="s">
        <v>45</v>
      </c>
      <c r="B31" s="17" t="s">
        <v>46</v>
      </c>
      <c r="C31" s="61">
        <f>C32+C33</f>
        <v>0</v>
      </c>
      <c r="D31" s="61">
        <f>D32+D33</f>
        <v>0</v>
      </c>
      <c r="E31" s="61">
        <f>E32+E33</f>
        <v>0</v>
      </c>
      <c r="F31" s="50"/>
      <c r="G31" s="50"/>
    </row>
    <row r="32" spans="1:7" hidden="1" x14ac:dyDescent="0.2">
      <c r="A32" s="68" t="s">
        <v>47</v>
      </c>
      <c r="B32" s="17" t="s">
        <v>48</v>
      </c>
      <c r="C32" s="61"/>
      <c r="D32" s="61"/>
      <c r="E32" s="61"/>
      <c r="F32" s="50"/>
      <c r="G32" s="50"/>
    </row>
    <row r="33" spans="1:7" hidden="1" x14ac:dyDescent="0.2">
      <c r="A33" s="68" t="s">
        <v>49</v>
      </c>
      <c r="B33" s="17" t="s">
        <v>50</v>
      </c>
      <c r="C33" s="61"/>
      <c r="D33" s="61"/>
      <c r="E33" s="61"/>
      <c r="F33" s="50"/>
      <c r="G33" s="50"/>
    </row>
    <row r="34" spans="1:7" x14ac:dyDescent="0.2">
      <c r="A34" s="70" t="s">
        <v>193</v>
      </c>
      <c r="B34" s="17" t="s">
        <v>51</v>
      </c>
      <c r="C34" s="61">
        <f>C35+C36</f>
        <v>2757000</v>
      </c>
      <c r="D34" s="61">
        <f>D35+D36</f>
        <v>0</v>
      </c>
      <c r="E34" s="61">
        <f>E35+E36</f>
        <v>0</v>
      </c>
      <c r="F34" s="61">
        <f>F35+F36</f>
        <v>2757000</v>
      </c>
      <c r="G34" s="61">
        <f>G35+G36</f>
        <v>2757000</v>
      </c>
    </row>
    <row r="35" spans="1:7" ht="31.5" x14ac:dyDescent="0.2">
      <c r="A35" s="90" t="s">
        <v>192</v>
      </c>
      <c r="B35" s="75" t="s">
        <v>185</v>
      </c>
      <c r="C35" s="76">
        <v>2565000</v>
      </c>
      <c r="D35" s="76"/>
      <c r="E35" s="76"/>
      <c r="F35" s="79">
        <v>2565000</v>
      </c>
      <c r="G35" s="79">
        <v>2565000</v>
      </c>
    </row>
    <row r="36" spans="1:7" ht="31.5" x14ac:dyDescent="0.2">
      <c r="A36" s="91" t="s">
        <v>191</v>
      </c>
      <c r="B36" s="75" t="s">
        <v>186</v>
      </c>
      <c r="C36" s="76">
        <v>192000</v>
      </c>
      <c r="D36" s="76"/>
      <c r="E36" s="76"/>
      <c r="F36" s="79">
        <v>192000</v>
      </c>
      <c r="G36" s="79">
        <v>192000</v>
      </c>
    </row>
    <row r="37" spans="1:7" x14ac:dyDescent="0.2">
      <c r="A37" s="68" t="s">
        <v>52</v>
      </c>
      <c r="B37" s="17" t="s">
        <v>53</v>
      </c>
      <c r="C37" s="61">
        <f t="shared" ref="C37:G38" si="2">C38</f>
        <v>0</v>
      </c>
      <c r="D37" s="61">
        <f t="shared" si="2"/>
        <v>0</v>
      </c>
      <c r="E37" s="61">
        <f t="shared" si="2"/>
        <v>0</v>
      </c>
      <c r="F37" s="61">
        <f t="shared" si="2"/>
        <v>0</v>
      </c>
      <c r="G37" s="61">
        <f t="shared" si="2"/>
        <v>0</v>
      </c>
    </row>
    <row r="38" spans="1:7" ht="47.25" x14ac:dyDescent="0.2">
      <c r="A38" s="68" t="s">
        <v>54</v>
      </c>
      <c r="B38" s="17" t="s">
        <v>55</v>
      </c>
      <c r="C38" s="61">
        <f t="shared" si="2"/>
        <v>0</v>
      </c>
      <c r="D38" s="61">
        <f t="shared" si="2"/>
        <v>0</v>
      </c>
      <c r="E38" s="61">
        <f t="shared" si="2"/>
        <v>0</v>
      </c>
      <c r="F38" s="61">
        <f t="shared" si="2"/>
        <v>0</v>
      </c>
      <c r="G38" s="61">
        <f t="shared" si="2"/>
        <v>0</v>
      </c>
    </row>
    <row r="39" spans="1:7" ht="63" x14ac:dyDescent="0.2">
      <c r="A39" s="68" t="s">
        <v>56</v>
      </c>
      <c r="B39" s="17" t="s">
        <v>57</v>
      </c>
      <c r="C39" s="61"/>
      <c r="D39" s="61"/>
      <c r="E39" s="61"/>
      <c r="F39" s="50"/>
      <c r="G39" s="50"/>
    </row>
    <row r="40" spans="1:7" ht="31.5" x14ac:dyDescent="0.2">
      <c r="A40" s="68" t="s">
        <v>58</v>
      </c>
      <c r="B40" s="17" t="s">
        <v>59</v>
      </c>
      <c r="C40" s="61">
        <f>C41</f>
        <v>2000</v>
      </c>
      <c r="D40" s="61">
        <f>D41+D42</f>
        <v>0</v>
      </c>
      <c r="E40" s="61">
        <f>E41+E42</f>
        <v>0</v>
      </c>
      <c r="F40" s="61">
        <f>F41</f>
        <v>2000</v>
      </c>
      <c r="G40" s="61">
        <f>G41</f>
        <v>2000</v>
      </c>
    </row>
    <row r="41" spans="1:7" ht="78.75" x14ac:dyDescent="0.2">
      <c r="A41" s="70" t="s">
        <v>188</v>
      </c>
      <c r="B41" s="17" t="s">
        <v>190</v>
      </c>
      <c r="C41" s="61">
        <v>2000</v>
      </c>
      <c r="D41" s="61"/>
      <c r="E41" s="61"/>
      <c r="F41" s="50">
        <v>2000</v>
      </c>
      <c r="G41" s="50">
        <v>2000</v>
      </c>
    </row>
    <row r="42" spans="1:7" ht="78.75" x14ac:dyDescent="0.2">
      <c r="A42" s="93" t="s">
        <v>189</v>
      </c>
      <c r="B42" s="75" t="s">
        <v>187</v>
      </c>
      <c r="C42" s="76">
        <v>2000</v>
      </c>
      <c r="D42" s="76"/>
      <c r="E42" s="76"/>
      <c r="F42" s="79">
        <v>2000</v>
      </c>
      <c r="G42" s="79">
        <v>2000</v>
      </c>
    </row>
    <row r="43" spans="1:7" ht="31.5" x14ac:dyDescent="0.2">
      <c r="A43" s="68" t="s">
        <v>60</v>
      </c>
      <c r="B43" s="17" t="s">
        <v>61</v>
      </c>
      <c r="C43" s="61">
        <f>C44</f>
        <v>0</v>
      </c>
      <c r="D43" s="61">
        <f>D44</f>
        <v>0</v>
      </c>
      <c r="E43" s="61">
        <f>E44</f>
        <v>0</v>
      </c>
      <c r="F43" s="61">
        <f>F44</f>
        <v>0</v>
      </c>
      <c r="G43" s="61">
        <f>G44</f>
        <v>0</v>
      </c>
    </row>
    <row r="44" spans="1:7" ht="31.5" x14ac:dyDescent="0.2">
      <c r="A44" s="68" t="s">
        <v>122</v>
      </c>
      <c r="B44" s="17" t="s">
        <v>123</v>
      </c>
      <c r="C44" s="61"/>
      <c r="D44" s="61"/>
      <c r="E44" s="61"/>
      <c r="F44" s="50"/>
      <c r="G44" s="50"/>
    </row>
    <row r="45" spans="1:7" x14ac:dyDescent="0.2">
      <c r="A45" s="67" t="s">
        <v>62</v>
      </c>
      <c r="B45" s="16" t="s">
        <v>63</v>
      </c>
      <c r="C45" s="61">
        <f>C46</f>
        <v>4731975</v>
      </c>
      <c r="D45" s="61" t="e">
        <f>D46+D47+D52+#REF!+D59</f>
        <v>#REF!</v>
      </c>
      <c r="E45" s="61" t="e">
        <f>E46+E47+E52+#REF!+E59</f>
        <v>#REF!</v>
      </c>
      <c r="F45" s="61">
        <f>F46</f>
        <v>4691195</v>
      </c>
      <c r="G45" s="61">
        <f>G46</f>
        <v>4045675</v>
      </c>
    </row>
    <row r="46" spans="1:7" ht="31.5" x14ac:dyDescent="0.2">
      <c r="A46" s="68" t="s">
        <v>64</v>
      </c>
      <c r="B46" s="17" t="s">
        <v>65</v>
      </c>
      <c r="C46" s="61">
        <f>C47+C52+C59</f>
        <v>4731975</v>
      </c>
      <c r="D46" s="61" t="e">
        <f>D47+D52+D59+#REF!</f>
        <v>#REF!</v>
      </c>
      <c r="E46" s="61" t="e">
        <f>E47+E52+E59+#REF!</f>
        <v>#REF!</v>
      </c>
      <c r="F46" s="61">
        <f>F47+F52+F59</f>
        <v>4691195</v>
      </c>
      <c r="G46" s="61">
        <f>G47+G52+G59</f>
        <v>4045675</v>
      </c>
    </row>
    <row r="47" spans="1:7" x14ac:dyDescent="0.2">
      <c r="A47" s="71" t="s">
        <v>166</v>
      </c>
      <c r="B47" s="16" t="s">
        <v>194</v>
      </c>
      <c r="C47" s="61">
        <f>C48</f>
        <v>4539600</v>
      </c>
      <c r="D47" s="61">
        <f>D48+D50</f>
        <v>0</v>
      </c>
      <c r="E47" s="61">
        <f>E48+E50</f>
        <v>0</v>
      </c>
      <c r="F47" s="61">
        <f>F48</f>
        <v>4496900</v>
      </c>
      <c r="G47" s="61">
        <f>G48</f>
        <v>3844600</v>
      </c>
    </row>
    <row r="48" spans="1:7" x14ac:dyDescent="0.2">
      <c r="A48" s="95" t="s">
        <v>167</v>
      </c>
      <c r="B48" s="94" t="s">
        <v>195</v>
      </c>
      <c r="C48" s="76">
        <f>C49</f>
        <v>4539600</v>
      </c>
      <c r="D48" s="76">
        <f>D49</f>
        <v>0</v>
      </c>
      <c r="E48" s="76">
        <f>E49</f>
        <v>0</v>
      </c>
      <c r="F48" s="76">
        <f>F49</f>
        <v>4496900</v>
      </c>
      <c r="G48" s="76">
        <f>G49</f>
        <v>3844600</v>
      </c>
    </row>
    <row r="49" spans="1:7" ht="31.5" x14ac:dyDescent="0.2">
      <c r="A49" s="95" t="s">
        <v>169</v>
      </c>
      <c r="B49" s="94" t="s">
        <v>196</v>
      </c>
      <c r="C49" s="79">
        <v>4539600</v>
      </c>
      <c r="D49" s="79"/>
      <c r="E49" s="79"/>
      <c r="F49" s="79">
        <v>4496900</v>
      </c>
      <c r="G49" s="79">
        <v>3844600</v>
      </c>
    </row>
    <row r="50" spans="1:7" ht="31.5" x14ac:dyDescent="0.2">
      <c r="A50" s="74" t="s">
        <v>197</v>
      </c>
      <c r="B50" s="75" t="s">
        <v>149</v>
      </c>
      <c r="C50" s="79">
        <f>C51</f>
        <v>0</v>
      </c>
      <c r="D50" s="79">
        <f>D51</f>
        <v>0</v>
      </c>
      <c r="E50" s="79">
        <f>E51</f>
        <v>0</v>
      </c>
      <c r="F50" s="79">
        <f>F51</f>
        <v>0</v>
      </c>
      <c r="G50" s="79">
        <f>G51</f>
        <v>0</v>
      </c>
    </row>
    <row r="51" spans="1:7" ht="31.5" x14ac:dyDescent="0.2">
      <c r="A51" s="77" t="s">
        <v>197</v>
      </c>
      <c r="B51" s="78" t="s">
        <v>150</v>
      </c>
      <c r="C51" s="79"/>
      <c r="D51" s="79"/>
      <c r="E51" s="79"/>
      <c r="F51" s="79"/>
      <c r="G51" s="79"/>
    </row>
    <row r="52" spans="1:7" x14ac:dyDescent="0.2">
      <c r="A52" s="67" t="s">
        <v>168</v>
      </c>
      <c r="B52" s="16" t="s">
        <v>198</v>
      </c>
      <c r="C52" s="61">
        <f>C53+C55+C57</f>
        <v>192375</v>
      </c>
      <c r="D52" s="61">
        <f>D53+D55+D57</f>
        <v>0</v>
      </c>
      <c r="E52" s="61">
        <f>E53+E55+E57</f>
        <v>0</v>
      </c>
      <c r="F52" s="61">
        <f>F53+F55+F57</f>
        <v>194295</v>
      </c>
      <c r="G52" s="61">
        <f>G53+G55+G57</f>
        <v>201075</v>
      </c>
    </row>
    <row r="53" spans="1:7" ht="31.5" x14ac:dyDescent="0.2">
      <c r="A53" s="95" t="s">
        <v>170</v>
      </c>
      <c r="B53" s="75" t="s">
        <v>66</v>
      </c>
      <c r="C53" s="76">
        <f>C54</f>
        <v>6200</v>
      </c>
      <c r="D53" s="76">
        <f>D54</f>
        <v>0</v>
      </c>
      <c r="E53" s="76">
        <f>E54</f>
        <v>0</v>
      </c>
      <c r="F53" s="76">
        <f>F54</f>
        <v>6200</v>
      </c>
      <c r="G53" s="76">
        <f>G54</f>
        <v>6200</v>
      </c>
    </row>
    <row r="54" spans="1:7" ht="31.5" x14ac:dyDescent="0.2">
      <c r="A54" s="95" t="s">
        <v>171</v>
      </c>
      <c r="B54" s="78" t="s">
        <v>199</v>
      </c>
      <c r="C54" s="79">
        <v>6200</v>
      </c>
      <c r="D54" s="79"/>
      <c r="E54" s="79"/>
      <c r="F54" s="79">
        <v>6200</v>
      </c>
      <c r="G54" s="79">
        <v>6200</v>
      </c>
    </row>
    <row r="55" spans="1:7" ht="31.5" x14ac:dyDescent="0.2">
      <c r="A55" s="95" t="s">
        <v>172</v>
      </c>
      <c r="B55" s="75" t="s">
        <v>67</v>
      </c>
      <c r="C55" s="76">
        <f>C56</f>
        <v>186175</v>
      </c>
      <c r="D55" s="76">
        <f>D56</f>
        <v>0</v>
      </c>
      <c r="E55" s="76">
        <f>E56</f>
        <v>0</v>
      </c>
      <c r="F55" s="76">
        <f>F56</f>
        <v>188095</v>
      </c>
      <c r="G55" s="76">
        <f>G56</f>
        <v>194875</v>
      </c>
    </row>
    <row r="56" spans="1:7" ht="47.25" x14ac:dyDescent="0.2">
      <c r="A56" s="95" t="s">
        <v>173</v>
      </c>
      <c r="B56" s="78" t="s">
        <v>200</v>
      </c>
      <c r="C56" s="79">
        <v>186175</v>
      </c>
      <c r="D56" s="79"/>
      <c r="E56" s="76"/>
      <c r="F56" s="79">
        <v>188095</v>
      </c>
      <c r="G56" s="79">
        <v>194875</v>
      </c>
    </row>
    <row r="57" spans="1:7" ht="0.75" customHeight="1" x14ac:dyDescent="0.2">
      <c r="A57" s="72"/>
      <c r="B57" s="17"/>
      <c r="C57" s="61"/>
      <c r="D57" s="61">
        <f>D58</f>
        <v>0</v>
      </c>
      <c r="E57" s="61">
        <f>E58</f>
        <v>0</v>
      </c>
      <c r="F57" s="61"/>
      <c r="G57" s="61"/>
    </row>
    <row r="58" spans="1:7" hidden="1" x14ac:dyDescent="0.2">
      <c r="A58" s="86"/>
      <c r="B58" s="87"/>
      <c r="C58" s="85"/>
      <c r="D58" s="85"/>
      <c r="E58" s="84"/>
      <c r="F58" s="85"/>
      <c r="G58" s="85"/>
    </row>
    <row r="59" spans="1:7" x14ac:dyDescent="0.2">
      <c r="A59" s="67" t="s">
        <v>174</v>
      </c>
      <c r="B59" s="16" t="s">
        <v>68</v>
      </c>
      <c r="C59" s="61">
        <f>C60</f>
        <v>0</v>
      </c>
      <c r="D59" s="61">
        <f t="shared" ref="D59:G60" si="3">D60</f>
        <v>0</v>
      </c>
      <c r="E59" s="61">
        <f t="shared" si="3"/>
        <v>0</v>
      </c>
      <c r="F59" s="61">
        <f t="shared" si="3"/>
        <v>0</v>
      </c>
      <c r="G59" s="61">
        <f t="shared" si="3"/>
        <v>0</v>
      </c>
    </row>
    <row r="60" spans="1:7" x14ac:dyDescent="0.2">
      <c r="A60" s="74" t="s">
        <v>177</v>
      </c>
      <c r="B60" s="75" t="s">
        <v>179</v>
      </c>
      <c r="C60" s="76">
        <f>C61</f>
        <v>0</v>
      </c>
      <c r="D60" s="76">
        <f t="shared" si="3"/>
        <v>0</v>
      </c>
      <c r="E60" s="76">
        <f t="shared" si="3"/>
        <v>0</v>
      </c>
      <c r="F60" s="76">
        <f t="shared" si="3"/>
        <v>0</v>
      </c>
      <c r="G60" s="76">
        <f t="shared" si="3"/>
        <v>0</v>
      </c>
    </row>
    <row r="61" spans="1:7" ht="31.5" x14ac:dyDescent="0.2">
      <c r="A61" s="77" t="s">
        <v>178</v>
      </c>
      <c r="B61" s="78" t="s">
        <v>180</v>
      </c>
      <c r="C61" s="79">
        <v>0</v>
      </c>
      <c r="D61" s="76"/>
      <c r="E61" s="76"/>
      <c r="F61" s="79">
        <v>0</v>
      </c>
      <c r="G61" s="79">
        <v>0</v>
      </c>
    </row>
    <row r="62" spans="1:7" ht="31.5" hidden="1" x14ac:dyDescent="0.2">
      <c r="A62" s="67" t="s">
        <v>69</v>
      </c>
      <c r="B62" s="16" t="s">
        <v>70</v>
      </c>
      <c r="C62" s="61">
        <f>C63+C68</f>
        <v>0</v>
      </c>
      <c r="D62" s="61">
        <f>D63+D68</f>
        <v>0</v>
      </c>
      <c r="E62" s="61">
        <f>E63+E68</f>
        <v>0</v>
      </c>
      <c r="F62" s="50"/>
      <c r="G62" s="50"/>
    </row>
    <row r="63" spans="1:7" hidden="1" x14ac:dyDescent="0.2">
      <c r="A63" s="68" t="s">
        <v>71</v>
      </c>
      <c r="B63" s="17" t="s">
        <v>72</v>
      </c>
      <c r="C63" s="61"/>
      <c r="D63" s="61">
        <f>D64+D66</f>
        <v>0</v>
      </c>
      <c r="E63" s="61">
        <f>E64+E66</f>
        <v>0</v>
      </c>
      <c r="F63" s="50"/>
      <c r="G63" s="50"/>
    </row>
    <row r="64" spans="1:7" hidden="1" x14ac:dyDescent="0.2">
      <c r="A64" s="67" t="s">
        <v>73</v>
      </c>
      <c r="B64" s="16" t="s">
        <v>74</v>
      </c>
      <c r="C64" s="61">
        <f>C65</f>
        <v>0</v>
      </c>
      <c r="D64" s="61">
        <f>D65</f>
        <v>0</v>
      </c>
      <c r="E64" s="61">
        <f>E65</f>
        <v>0</v>
      </c>
      <c r="F64" s="50"/>
      <c r="G64" s="50"/>
    </row>
    <row r="65" spans="1:7" ht="47.25" hidden="1" x14ac:dyDescent="0.2">
      <c r="A65" s="68" t="s">
        <v>75</v>
      </c>
      <c r="B65" s="17" t="s">
        <v>76</v>
      </c>
      <c r="C65" s="61">
        <v>0</v>
      </c>
      <c r="D65" s="61">
        <v>0</v>
      </c>
      <c r="E65" s="61">
        <v>0</v>
      </c>
      <c r="F65" s="50"/>
      <c r="G65" s="50"/>
    </row>
    <row r="66" spans="1:7" hidden="1" x14ac:dyDescent="0.2">
      <c r="A66" s="67" t="s">
        <v>77</v>
      </c>
      <c r="B66" s="16" t="s">
        <v>78</v>
      </c>
      <c r="C66" s="61">
        <f>C67</f>
        <v>0</v>
      </c>
      <c r="D66" s="61">
        <f>D67</f>
        <v>0</v>
      </c>
      <c r="E66" s="61">
        <f>E67</f>
        <v>0</v>
      </c>
      <c r="F66" s="50"/>
      <c r="G66" s="50"/>
    </row>
    <row r="67" spans="1:7" ht="47.25" hidden="1" x14ac:dyDescent="0.2">
      <c r="A67" s="68" t="s">
        <v>79</v>
      </c>
      <c r="B67" s="17" t="s">
        <v>80</v>
      </c>
      <c r="C67" s="61"/>
      <c r="D67" s="61"/>
      <c r="E67" s="61"/>
      <c r="F67" s="50"/>
      <c r="G67" s="50"/>
    </row>
    <row r="68" spans="1:7" ht="31.5" hidden="1" x14ac:dyDescent="0.2">
      <c r="A68" s="68" t="s">
        <v>81</v>
      </c>
      <c r="B68" s="17" t="s">
        <v>82</v>
      </c>
      <c r="C68" s="61">
        <f t="shared" ref="C68:E69" si="4">C69</f>
        <v>0</v>
      </c>
      <c r="D68" s="61">
        <f>D69</f>
        <v>0</v>
      </c>
      <c r="E68" s="61">
        <f t="shared" si="4"/>
        <v>0</v>
      </c>
      <c r="F68" s="50"/>
      <c r="G68" s="50"/>
    </row>
    <row r="69" spans="1:7" hidden="1" x14ac:dyDescent="0.2">
      <c r="A69" s="67" t="s">
        <v>83</v>
      </c>
      <c r="B69" s="16" t="s">
        <v>84</v>
      </c>
      <c r="C69" s="61">
        <f t="shared" si="4"/>
        <v>0</v>
      </c>
      <c r="D69" s="61">
        <f t="shared" si="4"/>
        <v>0</v>
      </c>
      <c r="E69" s="61">
        <f t="shared" si="4"/>
        <v>0</v>
      </c>
      <c r="F69" s="50"/>
      <c r="G69" s="50"/>
    </row>
    <row r="70" spans="1:7" ht="31.5" hidden="1" x14ac:dyDescent="0.2">
      <c r="A70" s="68" t="s">
        <v>85</v>
      </c>
      <c r="B70" s="17" t="s">
        <v>86</v>
      </c>
      <c r="C70" s="61"/>
      <c r="D70" s="61"/>
      <c r="E70" s="61"/>
      <c r="F70" s="50"/>
      <c r="G70" s="50"/>
    </row>
    <row r="71" spans="1:7" hidden="1" x14ac:dyDescent="0.2">
      <c r="A71" s="68"/>
      <c r="B71" s="16" t="s">
        <v>87</v>
      </c>
      <c r="C71" s="61">
        <f>C46</f>
        <v>4731975</v>
      </c>
      <c r="D71" s="61" t="e">
        <f>D46</f>
        <v>#REF!</v>
      </c>
      <c r="E71" s="61" t="e">
        <f>E46</f>
        <v>#REF!</v>
      </c>
      <c r="F71" s="50"/>
      <c r="G71" s="50"/>
    </row>
    <row r="72" spans="1:7" x14ac:dyDescent="0.2">
      <c r="A72" s="68"/>
      <c r="B72" s="16" t="s">
        <v>88</v>
      </c>
      <c r="C72" s="61">
        <f>C11+C45</f>
        <v>12425475</v>
      </c>
      <c r="D72" s="61" t="e">
        <f>D11+D45</f>
        <v>#REF!</v>
      </c>
      <c r="E72" s="61" t="e">
        <f>E11+E45</f>
        <v>#REF!</v>
      </c>
      <c r="F72" s="61">
        <f>F11+F45</f>
        <v>12672195</v>
      </c>
      <c r="G72" s="61">
        <f>G11+G45</f>
        <v>12260675</v>
      </c>
    </row>
    <row r="74" spans="1:7" ht="18.75" x14ac:dyDescent="0.3">
      <c r="B74" s="1"/>
      <c r="C74" s="53"/>
      <c r="D74" s="56"/>
      <c r="E74" s="54"/>
    </row>
    <row r="75" spans="1:7" ht="12.75" x14ac:dyDescent="0.2">
      <c r="C75" s="54"/>
      <c r="D75" s="54"/>
      <c r="E75" s="54"/>
    </row>
    <row r="76" spans="1:7" ht="12.75" x14ac:dyDescent="0.2">
      <c r="C76" s="54"/>
      <c r="D76" s="54"/>
      <c r="E76" s="54"/>
    </row>
    <row r="77" spans="1:7" ht="12.75" x14ac:dyDescent="0.2">
      <c r="C77" s="54"/>
      <c r="D77" s="54"/>
      <c r="E77" s="54"/>
    </row>
    <row r="78" spans="1:7" ht="12.75" x14ac:dyDescent="0.2">
      <c r="A78" s="73"/>
      <c r="B78" s="18"/>
      <c r="C78" s="62"/>
      <c r="D78" s="62"/>
      <c r="E78" s="62"/>
    </row>
    <row r="79" spans="1:7" ht="12.75" x14ac:dyDescent="0.2">
      <c r="A79" s="73"/>
      <c r="B79" s="18"/>
      <c r="C79" s="62"/>
      <c r="D79" s="62"/>
      <c r="E79" s="62"/>
    </row>
    <row r="80" spans="1:7" ht="12.75" x14ac:dyDescent="0.2">
      <c r="C80" s="54"/>
      <c r="D80" s="54"/>
      <c r="E80" s="54"/>
    </row>
    <row r="81" spans="3:5" ht="12.75" x14ac:dyDescent="0.2">
      <c r="C81" s="54"/>
      <c r="D81" s="54"/>
      <c r="E81" s="54"/>
    </row>
    <row r="82" spans="3:5" ht="12.75" x14ac:dyDescent="0.2">
      <c r="C82" s="54"/>
      <c r="D82" s="54"/>
      <c r="E82" s="54"/>
    </row>
    <row r="83" spans="3:5" ht="12.75" x14ac:dyDescent="0.2">
      <c r="C83" s="54"/>
      <c r="D83" s="54"/>
      <c r="E83" s="54"/>
    </row>
    <row r="84" spans="3:5" ht="12.75" x14ac:dyDescent="0.2">
      <c r="C84" s="54"/>
      <c r="D84" s="54"/>
      <c r="E84" s="54"/>
    </row>
    <row r="85" spans="3:5" ht="12.75" x14ac:dyDescent="0.2">
      <c r="C85" s="54"/>
      <c r="D85" s="54"/>
      <c r="E85" s="54"/>
    </row>
    <row r="86" spans="3:5" ht="12.75" x14ac:dyDescent="0.2">
      <c r="C86" s="54"/>
      <c r="D86" s="54"/>
      <c r="E86" s="54"/>
    </row>
    <row r="87" spans="3:5" ht="12.75" x14ac:dyDescent="0.2">
      <c r="C87" s="54"/>
      <c r="D87" s="54"/>
      <c r="E87" s="54"/>
    </row>
    <row r="88" spans="3:5" ht="12.75" x14ac:dyDescent="0.2">
      <c r="C88" s="54"/>
      <c r="D88" s="54"/>
      <c r="E88" s="54"/>
    </row>
    <row r="89" spans="3:5" ht="12.75" x14ac:dyDescent="0.2">
      <c r="C89" s="54"/>
      <c r="D89" s="54"/>
      <c r="E89" s="54"/>
    </row>
    <row r="90" spans="3:5" ht="12.75" x14ac:dyDescent="0.2">
      <c r="C90" s="54"/>
      <c r="D90" s="54"/>
      <c r="E90" s="54"/>
    </row>
    <row r="91" spans="3:5" ht="12.75" x14ac:dyDescent="0.2">
      <c r="C91" s="54"/>
      <c r="D91" s="54"/>
      <c r="E91" s="54"/>
    </row>
    <row r="92" spans="3:5" ht="12.75" x14ac:dyDescent="0.2">
      <c r="C92" s="54"/>
      <c r="D92" s="54"/>
      <c r="E92" s="54"/>
    </row>
    <row r="93" spans="3:5" ht="12.75" x14ac:dyDescent="0.2">
      <c r="C93" s="54"/>
      <c r="D93" s="54"/>
      <c r="E93" s="54"/>
    </row>
    <row r="94" spans="3:5" ht="12.75" x14ac:dyDescent="0.2">
      <c r="C94" s="54"/>
      <c r="D94" s="54"/>
      <c r="E94" s="54"/>
    </row>
    <row r="95" spans="3:5" ht="12.75" x14ac:dyDescent="0.2">
      <c r="C95" s="54"/>
      <c r="D95" s="54"/>
      <c r="E95" s="54"/>
    </row>
    <row r="96" spans="3:5" ht="12.75" x14ac:dyDescent="0.2">
      <c r="C96" s="54"/>
      <c r="D96" s="54"/>
      <c r="E96" s="54"/>
    </row>
    <row r="97" spans="1:5" ht="12.75" x14ac:dyDescent="0.2">
      <c r="C97" s="54"/>
      <c r="D97" s="54"/>
      <c r="E97" s="54"/>
    </row>
    <row r="98" spans="1:5" ht="12.75" x14ac:dyDescent="0.2">
      <c r="C98" s="54"/>
      <c r="D98" s="54"/>
      <c r="E98" s="54"/>
    </row>
    <row r="99" spans="1:5" ht="12.75" x14ac:dyDescent="0.2">
      <c r="C99" s="54"/>
      <c r="D99" s="54"/>
      <c r="E99" s="54"/>
    </row>
    <row r="100" spans="1:5" ht="12.75" x14ac:dyDescent="0.2">
      <c r="C100" s="54"/>
      <c r="D100" s="54"/>
      <c r="E100" s="54"/>
    </row>
    <row r="101" spans="1:5" ht="12.75" x14ac:dyDescent="0.2">
      <c r="C101" s="54"/>
      <c r="D101" s="54"/>
      <c r="E101" s="54"/>
    </row>
    <row r="102" spans="1:5" ht="12.75" x14ac:dyDescent="0.2">
      <c r="C102" s="54"/>
      <c r="D102" s="54"/>
      <c r="E102" s="54"/>
    </row>
    <row r="103" spans="1:5" ht="12.75" x14ac:dyDescent="0.2">
      <c r="C103" s="54"/>
      <c r="D103" s="54"/>
      <c r="E103" s="54"/>
    </row>
    <row r="104" spans="1:5" ht="12.75" x14ac:dyDescent="0.2">
      <c r="C104" s="54"/>
      <c r="D104" s="54"/>
      <c r="E104" s="54"/>
    </row>
    <row r="105" spans="1:5" ht="12.75" x14ac:dyDescent="0.2">
      <c r="C105" s="54"/>
      <c r="D105" s="54"/>
      <c r="E105" s="54"/>
    </row>
    <row r="106" spans="1:5" ht="12.75" x14ac:dyDescent="0.2">
      <c r="C106" s="54"/>
      <c r="D106" s="54"/>
      <c r="E106" s="54"/>
    </row>
    <row r="107" spans="1:5" ht="12.75" x14ac:dyDescent="0.2">
      <c r="C107" s="54"/>
      <c r="D107" s="54"/>
      <c r="E107" s="54"/>
    </row>
    <row r="111" spans="1:5" ht="18.75" x14ac:dyDescent="0.3">
      <c r="A111" s="138"/>
      <c r="B111" s="138"/>
      <c r="C111" s="138"/>
      <c r="D111" s="138"/>
      <c r="E111" s="138"/>
    </row>
  </sheetData>
  <mergeCells count="3">
    <mergeCell ref="A6:E6"/>
    <mergeCell ref="A111:E111"/>
    <mergeCell ref="A7:E7"/>
  </mergeCells>
  <phoneticPr fontId="11" type="noConversion"/>
  <pageMargins left="0.78740157480314965" right="0.78740157480314965" top="0.78740157480314965" bottom="0.78740157480314965" header="0" footer="0"/>
  <pageSetup paperSize="9" scale="54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77" zoomScaleNormal="77" workbookViewId="0">
      <selection activeCell="C4" sqref="C4"/>
    </sheetView>
  </sheetViews>
  <sheetFormatPr defaultRowHeight="12.75" x14ac:dyDescent="0.2"/>
  <cols>
    <col min="1" max="1" width="11.140625" customWidth="1"/>
    <col min="2" max="2" width="76.7109375" customWidth="1"/>
    <col min="3" max="3" width="19.42578125" customWidth="1"/>
    <col min="4" max="4" width="16" hidden="1" customWidth="1"/>
    <col min="5" max="5" width="15.85546875" hidden="1" customWidth="1"/>
    <col min="6" max="6" width="18.85546875" customWidth="1"/>
    <col min="7" max="7" width="19.5703125" customWidth="1"/>
  </cols>
  <sheetData>
    <row r="1" spans="1:7" ht="18.75" x14ac:dyDescent="0.3">
      <c r="B1" s="1" t="s">
        <v>25</v>
      </c>
      <c r="C1" s="1" t="s">
        <v>26</v>
      </c>
      <c r="D1" s="1"/>
      <c r="E1" s="1"/>
    </row>
    <row r="2" spans="1:7" ht="18.75" x14ac:dyDescent="0.3">
      <c r="B2" s="1" t="s">
        <v>27</v>
      </c>
      <c r="C2" s="1" t="s">
        <v>1</v>
      </c>
      <c r="D2" s="1"/>
      <c r="E2" s="1"/>
    </row>
    <row r="3" spans="1:7" ht="18.75" x14ac:dyDescent="0.3">
      <c r="B3" s="1" t="s">
        <v>28</v>
      </c>
      <c r="C3" s="1" t="s">
        <v>163</v>
      </c>
      <c r="D3" s="1"/>
      <c r="E3" s="1"/>
    </row>
    <row r="4" spans="1:7" ht="18.75" x14ac:dyDescent="0.3">
      <c r="A4" s="13"/>
      <c r="B4" s="1" t="s">
        <v>29</v>
      </c>
      <c r="C4" s="47" t="s">
        <v>307</v>
      </c>
      <c r="D4" s="1"/>
      <c r="E4" s="1"/>
    </row>
    <row r="5" spans="1:7" ht="15.75" x14ac:dyDescent="0.25">
      <c r="C5" s="14"/>
      <c r="D5" s="19"/>
      <c r="E5" s="19"/>
    </row>
    <row r="6" spans="1:7" ht="15.75" x14ac:dyDescent="0.25">
      <c r="C6" s="14"/>
      <c r="D6" s="14"/>
      <c r="E6" s="14"/>
    </row>
    <row r="7" spans="1:7" ht="45.75" customHeight="1" x14ac:dyDescent="0.3">
      <c r="A7" s="135" t="s">
        <v>275</v>
      </c>
      <c r="B7" s="135"/>
      <c r="C7" s="135"/>
      <c r="D7" s="135"/>
      <c r="E7" s="135"/>
      <c r="F7" s="135"/>
      <c r="G7" s="135"/>
    </row>
    <row r="8" spans="1:7" ht="37.5" customHeight="1" x14ac:dyDescent="0.2">
      <c r="A8" s="139" t="s">
        <v>159</v>
      </c>
      <c r="B8" s="139"/>
      <c r="C8" s="139"/>
      <c r="D8" s="139"/>
      <c r="E8" s="139"/>
      <c r="F8" s="139"/>
      <c r="G8" s="139"/>
    </row>
    <row r="9" spans="1:7" ht="18.75" x14ac:dyDescent="0.2">
      <c r="A9" s="19"/>
      <c r="B9" s="19"/>
      <c r="C9" s="20"/>
      <c r="D9" s="20"/>
      <c r="E9" s="21" t="s">
        <v>2</v>
      </c>
    </row>
    <row r="10" spans="1:7" ht="15.75" x14ac:dyDescent="0.2">
      <c r="A10" s="19"/>
      <c r="B10" s="19"/>
      <c r="C10" s="20"/>
      <c r="D10" s="20"/>
      <c r="E10" s="20"/>
    </row>
    <row r="11" spans="1:7" ht="18.75" x14ac:dyDescent="0.3">
      <c r="A11" s="22" t="s">
        <v>132</v>
      </c>
      <c r="B11" s="23" t="s">
        <v>133</v>
      </c>
      <c r="C11" s="4">
        <v>2019</v>
      </c>
      <c r="D11" s="4" t="s">
        <v>147</v>
      </c>
      <c r="E11" s="4" t="s">
        <v>148</v>
      </c>
      <c r="F11" s="48">
        <v>2020</v>
      </c>
      <c r="G11" s="48">
        <v>2021</v>
      </c>
    </row>
    <row r="12" spans="1:7" ht="18.75" x14ac:dyDescent="0.3">
      <c r="A12" s="24" t="s">
        <v>89</v>
      </c>
      <c r="B12" s="25" t="s">
        <v>90</v>
      </c>
      <c r="C12" s="81">
        <f>C13+C14+C15+C19</f>
        <v>4744866</v>
      </c>
      <c r="D12" s="81">
        <f>D13+D14+D15+D19</f>
        <v>4744866</v>
      </c>
      <c r="E12" s="81">
        <f>E13+E14+E15+E19</f>
        <v>4744866</v>
      </c>
      <c r="F12" s="81">
        <f>F13+F14+F15+F19</f>
        <v>4744866</v>
      </c>
      <c r="G12" s="81">
        <f>G13+G14+G15+G19</f>
        <v>4744866</v>
      </c>
    </row>
    <row r="13" spans="1:7" ht="37.5" x14ac:dyDescent="0.3">
      <c r="A13" s="27" t="s">
        <v>91</v>
      </c>
      <c r="B13" s="28" t="s">
        <v>92</v>
      </c>
      <c r="C13" s="80">
        <v>1171000</v>
      </c>
      <c r="D13" s="80">
        <v>1171000</v>
      </c>
      <c r="E13" s="80">
        <v>1171000</v>
      </c>
      <c r="F13" s="80">
        <v>1171000</v>
      </c>
      <c r="G13" s="80">
        <v>1171000</v>
      </c>
    </row>
    <row r="14" spans="1:7" ht="56.25" x14ac:dyDescent="0.3">
      <c r="A14" s="27" t="s">
        <v>117</v>
      </c>
      <c r="B14" s="28" t="s">
        <v>116</v>
      </c>
      <c r="C14" s="80"/>
      <c r="D14" s="29"/>
      <c r="E14" s="29"/>
      <c r="F14" s="29"/>
      <c r="G14" s="29"/>
    </row>
    <row r="15" spans="1:7" ht="56.25" x14ac:dyDescent="0.3">
      <c r="A15" s="27" t="s">
        <v>93</v>
      </c>
      <c r="B15" s="28" t="s">
        <v>94</v>
      </c>
      <c r="C15" s="80">
        <v>3526945</v>
      </c>
      <c r="D15" s="80">
        <v>3526945</v>
      </c>
      <c r="E15" s="80">
        <v>3526945</v>
      </c>
      <c r="F15" s="80">
        <v>3526945</v>
      </c>
      <c r="G15" s="80">
        <v>3526945</v>
      </c>
    </row>
    <row r="16" spans="1:7" ht="18.75" hidden="1" x14ac:dyDescent="0.3">
      <c r="A16" s="27" t="s">
        <v>118</v>
      </c>
      <c r="B16" s="30" t="s">
        <v>95</v>
      </c>
      <c r="C16" s="80"/>
      <c r="D16" s="29"/>
      <c r="E16" s="29"/>
      <c r="F16" s="29"/>
      <c r="G16" s="29"/>
    </row>
    <row r="17" spans="1:7" ht="18.75" hidden="1" x14ac:dyDescent="0.3">
      <c r="A17" s="24" t="s">
        <v>96</v>
      </c>
      <c r="B17" s="25" t="s">
        <v>97</v>
      </c>
      <c r="C17" s="81"/>
      <c r="D17" s="26"/>
      <c r="E17" s="26"/>
      <c r="F17" s="29"/>
      <c r="G17" s="29"/>
    </row>
    <row r="18" spans="1:7" ht="18.75" hidden="1" x14ac:dyDescent="0.3">
      <c r="A18" s="27" t="s">
        <v>98</v>
      </c>
      <c r="B18" s="30" t="s">
        <v>99</v>
      </c>
      <c r="C18" s="80"/>
      <c r="D18" s="29"/>
      <c r="E18" s="29"/>
      <c r="F18" s="29"/>
      <c r="G18" s="29"/>
    </row>
    <row r="19" spans="1:7" ht="56.25" x14ac:dyDescent="0.3">
      <c r="A19" s="27" t="s">
        <v>270</v>
      </c>
      <c r="B19" s="30" t="s">
        <v>271</v>
      </c>
      <c r="C19" s="80">
        <v>46921</v>
      </c>
      <c r="D19" s="80">
        <v>46921</v>
      </c>
      <c r="E19" s="80">
        <v>46921</v>
      </c>
      <c r="F19" s="80">
        <v>46921</v>
      </c>
      <c r="G19" s="80">
        <v>46921</v>
      </c>
    </row>
    <row r="20" spans="1:7" ht="18.75" x14ac:dyDescent="0.3">
      <c r="A20" s="27" t="s">
        <v>118</v>
      </c>
      <c r="B20" s="30" t="s">
        <v>95</v>
      </c>
      <c r="C20" s="80"/>
      <c r="D20" s="29"/>
      <c r="E20" s="29"/>
      <c r="F20" s="29"/>
      <c r="G20" s="29"/>
    </row>
    <row r="21" spans="1:7" s="45" customFormat="1" ht="18.75" x14ac:dyDescent="0.3">
      <c r="A21" s="44" t="s">
        <v>96</v>
      </c>
      <c r="B21" s="34" t="s">
        <v>97</v>
      </c>
      <c r="C21" s="81">
        <f>C22</f>
        <v>224900</v>
      </c>
      <c r="D21" s="26">
        <f>D22</f>
        <v>224900</v>
      </c>
      <c r="E21" s="26">
        <f>E22</f>
        <v>224900</v>
      </c>
      <c r="F21" s="26">
        <f>F22</f>
        <v>224900</v>
      </c>
      <c r="G21" s="26">
        <f>G22</f>
        <v>224900</v>
      </c>
    </row>
    <row r="22" spans="1:7" s="42" customFormat="1" ht="18.75" x14ac:dyDescent="0.3">
      <c r="A22" s="27" t="s">
        <v>98</v>
      </c>
      <c r="B22" s="43" t="s">
        <v>99</v>
      </c>
      <c r="C22" s="80">
        <v>224900</v>
      </c>
      <c r="D22" s="80">
        <v>224900</v>
      </c>
      <c r="E22" s="80">
        <v>224900</v>
      </c>
      <c r="F22" s="80">
        <v>224900</v>
      </c>
      <c r="G22" s="80">
        <v>224900</v>
      </c>
    </row>
    <row r="23" spans="1:7" ht="37.5" x14ac:dyDescent="0.3">
      <c r="A23" s="24" t="s">
        <v>100</v>
      </c>
      <c r="B23" s="31" t="s">
        <v>101</v>
      </c>
      <c r="C23" s="82">
        <f>C24+C25+C26</f>
        <v>130000</v>
      </c>
      <c r="D23" s="32">
        <f>D24+D25</f>
        <v>0</v>
      </c>
      <c r="E23" s="32">
        <f>E24+E25</f>
        <v>0</v>
      </c>
      <c r="F23" s="32">
        <f>F24+F25+F26</f>
        <v>130000</v>
      </c>
      <c r="G23" s="32">
        <f>G24+G25+G26</f>
        <v>130000</v>
      </c>
    </row>
    <row r="24" spans="1:7" ht="18.75" x14ac:dyDescent="0.3">
      <c r="A24" s="38" t="s">
        <v>127</v>
      </c>
      <c r="B24" s="41" t="s">
        <v>128</v>
      </c>
      <c r="C24" s="83">
        <v>0</v>
      </c>
      <c r="D24" s="33"/>
      <c r="E24" s="33"/>
      <c r="F24" s="29">
        <v>0</v>
      </c>
      <c r="G24" s="29">
        <v>0</v>
      </c>
    </row>
    <row r="25" spans="1:7" ht="18.75" x14ac:dyDescent="0.3">
      <c r="A25" s="27" t="s">
        <v>102</v>
      </c>
      <c r="B25" s="30" t="s">
        <v>103</v>
      </c>
      <c r="C25" s="83">
        <v>100000</v>
      </c>
      <c r="D25" s="33"/>
      <c r="E25" s="33"/>
      <c r="F25" s="29">
        <v>100000</v>
      </c>
      <c r="G25" s="29">
        <v>100000</v>
      </c>
    </row>
    <row r="26" spans="1:7" ht="37.5" x14ac:dyDescent="0.3">
      <c r="A26" s="27" t="s">
        <v>176</v>
      </c>
      <c r="B26" s="30" t="s">
        <v>175</v>
      </c>
      <c r="C26" s="83">
        <v>30000</v>
      </c>
      <c r="D26" s="33"/>
      <c r="E26" s="33"/>
      <c r="F26" s="29">
        <v>30000</v>
      </c>
      <c r="G26" s="29">
        <v>30000</v>
      </c>
    </row>
    <row r="27" spans="1:7" ht="18.75" x14ac:dyDescent="0.3">
      <c r="A27" s="24" t="s">
        <v>124</v>
      </c>
      <c r="B27" s="25" t="s">
        <v>120</v>
      </c>
      <c r="C27" s="82">
        <f>C28+C29</f>
        <v>1143900</v>
      </c>
      <c r="D27" s="32">
        <f>D28+D29</f>
        <v>0</v>
      </c>
      <c r="E27" s="32">
        <f>E28+E29</f>
        <v>0</v>
      </c>
      <c r="F27" s="32">
        <f>F28+F29</f>
        <v>1438400</v>
      </c>
      <c r="G27" s="32">
        <f>G28+G29</f>
        <v>2051400</v>
      </c>
    </row>
    <row r="28" spans="1:7" s="40" customFormat="1" ht="18.75" x14ac:dyDescent="0.3">
      <c r="A28" s="96" t="s">
        <v>129</v>
      </c>
      <c r="B28" s="97" t="s">
        <v>201</v>
      </c>
      <c r="C28" s="98">
        <v>1143900</v>
      </c>
      <c r="D28" s="99"/>
      <c r="E28" s="99"/>
      <c r="F28" s="99">
        <v>1438400</v>
      </c>
      <c r="G28" s="99">
        <v>2051400</v>
      </c>
    </row>
    <row r="29" spans="1:7" ht="18.75" x14ac:dyDescent="0.3">
      <c r="A29" s="38" t="s">
        <v>125</v>
      </c>
      <c r="B29" s="39" t="s">
        <v>121</v>
      </c>
      <c r="C29" s="83">
        <v>0</v>
      </c>
      <c r="D29" s="33"/>
      <c r="E29" s="33"/>
      <c r="F29" s="29">
        <v>0</v>
      </c>
      <c r="G29" s="29">
        <v>0</v>
      </c>
    </row>
    <row r="30" spans="1:7" ht="18.75" x14ac:dyDescent="0.3">
      <c r="A30" s="24" t="s">
        <v>104</v>
      </c>
      <c r="B30" s="25" t="s">
        <v>105</v>
      </c>
      <c r="C30" s="82">
        <f>C31+C33</f>
        <v>3382702</v>
      </c>
      <c r="D30" s="82">
        <f>D31+D33</f>
        <v>0</v>
      </c>
      <c r="E30" s="82">
        <f>E31+E33</f>
        <v>0</v>
      </c>
      <c r="F30" s="82">
        <f>F31+F33</f>
        <v>2514134</v>
      </c>
      <c r="G30" s="82">
        <f>G31+G33</f>
        <v>2126634</v>
      </c>
    </row>
    <row r="31" spans="1:7" ht="18.75" x14ac:dyDescent="0.3">
      <c r="A31" s="38" t="s">
        <v>164</v>
      </c>
      <c r="B31" s="39" t="s">
        <v>165</v>
      </c>
      <c r="C31" s="82">
        <v>40000</v>
      </c>
      <c r="D31" s="32"/>
      <c r="E31" s="32"/>
      <c r="F31" s="32">
        <v>40000</v>
      </c>
      <c r="G31" s="32">
        <v>40000</v>
      </c>
    </row>
    <row r="32" spans="1:7" ht="18.75" x14ac:dyDescent="0.3">
      <c r="A32" s="38" t="s">
        <v>160</v>
      </c>
      <c r="B32" s="39" t="s">
        <v>161</v>
      </c>
      <c r="C32" s="83">
        <v>0</v>
      </c>
      <c r="D32" s="32"/>
      <c r="E32" s="32"/>
      <c r="F32" s="29"/>
      <c r="G32" s="29"/>
    </row>
    <row r="33" spans="1:7" ht="18.75" x14ac:dyDescent="0.3">
      <c r="A33" s="38" t="s">
        <v>106</v>
      </c>
      <c r="B33" s="39" t="s">
        <v>107</v>
      </c>
      <c r="C33" s="83">
        <v>3342702</v>
      </c>
      <c r="D33" s="33"/>
      <c r="E33" s="33"/>
      <c r="F33" s="29">
        <v>2474134</v>
      </c>
      <c r="G33" s="29">
        <v>2086634</v>
      </c>
    </row>
    <row r="34" spans="1:7" ht="18.75" x14ac:dyDescent="0.3">
      <c r="A34" s="100" t="s">
        <v>108</v>
      </c>
      <c r="B34" s="101" t="s">
        <v>202</v>
      </c>
      <c r="C34" s="102">
        <f>C35</f>
        <v>5250720</v>
      </c>
      <c r="D34" s="102">
        <v>4854000</v>
      </c>
      <c r="E34" s="102">
        <v>4854000</v>
      </c>
      <c r="F34" s="102">
        <v>4854000</v>
      </c>
      <c r="G34" s="102">
        <v>4854000</v>
      </c>
    </row>
    <row r="35" spans="1:7" ht="18.75" x14ac:dyDescent="0.3">
      <c r="A35" s="27" t="s">
        <v>109</v>
      </c>
      <c r="B35" s="30" t="s">
        <v>110</v>
      </c>
      <c r="C35" s="83">
        <v>5250720</v>
      </c>
      <c r="D35" s="83">
        <v>4854000</v>
      </c>
      <c r="E35" s="83">
        <v>4854000</v>
      </c>
      <c r="F35" s="83">
        <v>4854000</v>
      </c>
      <c r="G35" s="83">
        <v>4854000</v>
      </c>
    </row>
    <row r="36" spans="1:7" ht="18.75" x14ac:dyDescent="0.3">
      <c r="A36" s="24" t="s">
        <v>111</v>
      </c>
      <c r="B36" s="35" t="s">
        <v>112</v>
      </c>
      <c r="C36" s="82">
        <f>C37</f>
        <v>50000</v>
      </c>
      <c r="D36" s="82">
        <f>D37</f>
        <v>50000</v>
      </c>
      <c r="E36" s="82">
        <f>E37</f>
        <v>50000</v>
      </c>
      <c r="F36" s="82">
        <f>F37</f>
        <v>50000</v>
      </c>
      <c r="G36" s="82">
        <f>G37</f>
        <v>50000</v>
      </c>
    </row>
    <row r="37" spans="1:7" ht="18.75" x14ac:dyDescent="0.3">
      <c r="A37" s="27" t="s">
        <v>113</v>
      </c>
      <c r="B37" s="36" t="s">
        <v>114</v>
      </c>
      <c r="C37" s="83">
        <v>50000</v>
      </c>
      <c r="D37" s="83">
        <v>50000</v>
      </c>
      <c r="E37" s="83">
        <v>50000</v>
      </c>
      <c r="F37" s="83">
        <v>50000</v>
      </c>
      <c r="G37" s="83">
        <v>50000</v>
      </c>
    </row>
    <row r="38" spans="1:7" ht="18.75" x14ac:dyDescent="0.3">
      <c r="A38" s="37"/>
      <c r="B38" s="34" t="s">
        <v>115</v>
      </c>
      <c r="C38" s="82">
        <f>C12+C21+C23+C27+C30+C34+C36</f>
        <v>14927088</v>
      </c>
      <c r="D38" s="82">
        <f>D12+D21+D23+D27+D30+D34+D36</f>
        <v>9873766</v>
      </c>
      <c r="E38" s="82">
        <f>E12+E21+E23+E27+E30+E34+E36</f>
        <v>9873766</v>
      </c>
      <c r="F38" s="82">
        <f>F12+F21+F23+F27+F30+F34+F36</f>
        <v>13956300</v>
      </c>
      <c r="G38" s="82">
        <f>G12+G21+G23+G27+G30+G34+G36</f>
        <v>14181800</v>
      </c>
    </row>
  </sheetData>
  <mergeCells count="2">
    <mergeCell ref="A7:G7"/>
    <mergeCell ref="A8:G8"/>
  </mergeCells>
  <phoneticPr fontId="11" type="noConversion"/>
  <pageMargins left="0.59055118110236227" right="0" top="0.59055118110236227" bottom="0.19685039370078741" header="0" footer="0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opLeftCell="A55" workbookViewId="0">
      <selection activeCell="A59" sqref="A59"/>
    </sheetView>
  </sheetViews>
  <sheetFormatPr defaultRowHeight="12.75" x14ac:dyDescent="0.2"/>
  <cols>
    <col min="1" max="1" width="55.42578125" customWidth="1"/>
    <col min="2" max="2" width="21.7109375" customWidth="1"/>
    <col min="3" max="3" width="14.42578125" customWidth="1"/>
    <col min="4" max="4" width="14" customWidth="1"/>
    <col min="5" max="5" width="15" customWidth="1"/>
  </cols>
  <sheetData>
    <row r="1" spans="1:5" x14ac:dyDescent="0.2">
      <c r="A1" s="54"/>
      <c r="B1" s="54"/>
      <c r="C1" s="54"/>
      <c r="D1" s="54"/>
      <c r="E1" s="103" t="s">
        <v>269</v>
      </c>
    </row>
    <row r="2" spans="1:5" x14ac:dyDescent="0.2">
      <c r="A2" s="54"/>
      <c r="B2" s="54"/>
      <c r="C2" s="54"/>
      <c r="D2" s="54"/>
      <c r="E2" s="103" t="s">
        <v>205</v>
      </c>
    </row>
    <row r="3" spans="1:5" x14ac:dyDescent="0.2">
      <c r="A3" s="54"/>
      <c r="B3" s="54"/>
      <c r="C3" s="54"/>
      <c r="D3" s="54"/>
      <c r="E3" s="103" t="s">
        <v>268</v>
      </c>
    </row>
    <row r="4" spans="1:5" x14ac:dyDescent="0.2">
      <c r="A4" s="54"/>
      <c r="B4" s="54"/>
      <c r="C4" s="54"/>
      <c r="D4" s="54"/>
      <c r="E4" s="103" t="s">
        <v>308</v>
      </c>
    </row>
    <row r="5" spans="1:5" x14ac:dyDescent="0.2">
      <c r="A5" s="54"/>
      <c r="B5" s="54"/>
      <c r="C5" s="54"/>
      <c r="D5" s="54"/>
      <c r="E5" s="54"/>
    </row>
    <row r="6" spans="1:5" ht="29.25" customHeight="1" x14ac:dyDescent="0.2">
      <c r="A6" s="140" t="s">
        <v>274</v>
      </c>
      <c r="B6" s="140"/>
      <c r="C6" s="140"/>
      <c r="D6" s="140"/>
      <c r="E6" s="140"/>
    </row>
    <row r="7" spans="1:5" x14ac:dyDescent="0.2">
      <c r="A7" s="54"/>
      <c r="B7" s="54"/>
      <c r="C7" s="54"/>
      <c r="D7" s="54"/>
      <c r="E7" s="54"/>
    </row>
    <row r="8" spans="1:5" ht="13.5" thickBot="1" x14ac:dyDescent="0.25">
      <c r="A8" s="54"/>
      <c r="B8" s="54"/>
      <c r="C8" s="54"/>
      <c r="D8" s="54"/>
      <c r="E8" s="104" t="s">
        <v>2</v>
      </c>
    </row>
    <row r="9" spans="1:5" ht="47.25" customHeight="1" x14ac:dyDescent="0.2">
      <c r="A9" s="105" t="s">
        <v>206</v>
      </c>
      <c r="B9" s="106" t="s">
        <v>207</v>
      </c>
      <c r="C9" s="106">
        <v>2019</v>
      </c>
      <c r="D9" s="106">
        <v>2020</v>
      </c>
      <c r="E9" s="107">
        <v>2021</v>
      </c>
    </row>
    <row r="10" spans="1:5" x14ac:dyDescent="0.2">
      <c r="A10" s="108" t="s">
        <v>208</v>
      </c>
      <c r="B10" s="109" t="s">
        <v>209</v>
      </c>
      <c r="C10" s="109" t="s">
        <v>210</v>
      </c>
      <c r="D10" s="109" t="s">
        <v>210</v>
      </c>
      <c r="E10" s="110" t="s">
        <v>210</v>
      </c>
    </row>
    <row r="11" spans="1:5" ht="25.5" customHeight="1" x14ac:dyDescent="0.2">
      <c r="A11" s="111" t="s">
        <v>211</v>
      </c>
      <c r="B11" s="112" t="s">
        <v>212</v>
      </c>
      <c r="C11" s="113">
        <f>C12+C49</f>
        <v>14927088</v>
      </c>
      <c r="D11" s="113">
        <f>D12+D49</f>
        <v>13956300</v>
      </c>
      <c r="E11" s="113">
        <f>E12+E49</f>
        <v>14181800</v>
      </c>
    </row>
    <row r="12" spans="1:5" ht="26.25" customHeight="1" x14ac:dyDescent="0.2">
      <c r="A12" s="115" t="s">
        <v>32</v>
      </c>
      <c r="B12" s="116" t="s">
        <v>213</v>
      </c>
      <c r="C12" s="113">
        <f>C13+C17+C23+C34+C45</f>
        <v>9624900</v>
      </c>
      <c r="D12" s="113">
        <f>D13+D17+D23+D34+D45</f>
        <v>10070400</v>
      </c>
      <c r="E12" s="113">
        <f>E13+E17+E23+E34+E45</f>
        <v>10759900</v>
      </c>
    </row>
    <row r="13" spans="1:5" ht="18" customHeight="1" x14ac:dyDescent="0.2">
      <c r="A13" s="115" t="s">
        <v>34</v>
      </c>
      <c r="B13" s="116" t="s">
        <v>214</v>
      </c>
      <c r="C13" s="113">
        <f>C14</f>
        <v>4301000</v>
      </c>
      <c r="D13" s="113">
        <f t="shared" ref="D13:E15" si="0">D14</f>
        <v>4350000</v>
      </c>
      <c r="E13" s="113">
        <f t="shared" si="0"/>
        <v>4360000</v>
      </c>
    </row>
    <row r="14" spans="1:5" ht="18.75" customHeight="1" x14ac:dyDescent="0.2">
      <c r="A14" s="115" t="s">
        <v>36</v>
      </c>
      <c r="B14" s="116" t="s">
        <v>215</v>
      </c>
      <c r="C14" s="113">
        <f>C15</f>
        <v>4301000</v>
      </c>
      <c r="D14" s="113">
        <f t="shared" si="0"/>
        <v>4350000</v>
      </c>
      <c r="E14" s="113">
        <f t="shared" si="0"/>
        <v>4360000</v>
      </c>
    </row>
    <row r="15" spans="1:5" ht="47.25" customHeight="1" x14ac:dyDescent="0.2">
      <c r="A15" s="115" t="s">
        <v>216</v>
      </c>
      <c r="B15" s="116" t="s">
        <v>217</v>
      </c>
      <c r="C15" s="113">
        <f>C16</f>
        <v>4301000</v>
      </c>
      <c r="D15" s="113">
        <f t="shared" si="0"/>
        <v>4350000</v>
      </c>
      <c r="E15" s="113">
        <f t="shared" si="0"/>
        <v>4360000</v>
      </c>
    </row>
    <row r="16" spans="1:5" ht="47.25" customHeight="1" x14ac:dyDescent="0.2">
      <c r="A16" s="115" t="s">
        <v>216</v>
      </c>
      <c r="B16" s="116" t="s">
        <v>218</v>
      </c>
      <c r="C16" s="113">
        <v>4301000</v>
      </c>
      <c r="D16" s="113">
        <v>4350000</v>
      </c>
      <c r="E16" s="114">
        <v>4360000</v>
      </c>
    </row>
    <row r="17" spans="1:5" ht="27.75" customHeight="1" x14ac:dyDescent="0.2">
      <c r="A17" s="115" t="s">
        <v>219</v>
      </c>
      <c r="B17" s="116" t="s">
        <v>220</v>
      </c>
      <c r="C17" s="113">
        <f>C18</f>
        <v>1143900</v>
      </c>
      <c r="D17" s="113">
        <f>D18</f>
        <v>1438400</v>
      </c>
      <c r="E17" s="113">
        <f>E18</f>
        <v>2051400</v>
      </c>
    </row>
    <row r="18" spans="1:5" ht="27" customHeight="1" x14ac:dyDescent="0.2">
      <c r="A18" s="115" t="s">
        <v>139</v>
      </c>
      <c r="B18" s="116" t="s">
        <v>221</v>
      </c>
      <c r="C18" s="113">
        <v>1143900</v>
      </c>
      <c r="D18" s="113">
        <f>D19+D20+D21+D22</f>
        <v>1438400</v>
      </c>
      <c r="E18" s="113">
        <f>E19+E20+E21+E22</f>
        <v>2051400</v>
      </c>
    </row>
    <row r="19" spans="1:5" ht="49.5" customHeight="1" x14ac:dyDescent="0.2">
      <c r="A19" s="115" t="s">
        <v>181</v>
      </c>
      <c r="B19" s="116" t="s">
        <v>222</v>
      </c>
      <c r="C19" s="113">
        <v>422200</v>
      </c>
      <c r="D19" s="113">
        <v>545300</v>
      </c>
      <c r="E19" s="114">
        <v>776100</v>
      </c>
    </row>
    <row r="20" spans="1:5" ht="59.25" customHeight="1" x14ac:dyDescent="0.2">
      <c r="A20" s="115" t="s">
        <v>182</v>
      </c>
      <c r="B20" s="116" t="s">
        <v>223</v>
      </c>
      <c r="C20" s="113">
        <v>3000</v>
      </c>
      <c r="D20" s="113">
        <v>3600</v>
      </c>
      <c r="E20" s="114">
        <v>4900</v>
      </c>
    </row>
    <row r="21" spans="1:5" ht="50.25" customHeight="1" x14ac:dyDescent="0.2">
      <c r="A21" s="115" t="s">
        <v>183</v>
      </c>
      <c r="B21" s="116" t="s">
        <v>224</v>
      </c>
      <c r="C21" s="113">
        <v>861800</v>
      </c>
      <c r="D21" s="113">
        <v>1073200</v>
      </c>
      <c r="E21" s="114">
        <v>1526000</v>
      </c>
    </row>
    <row r="22" spans="1:5" ht="47.25" customHeight="1" x14ac:dyDescent="0.2">
      <c r="A22" s="115" t="s">
        <v>184</v>
      </c>
      <c r="B22" s="116" t="s">
        <v>225</v>
      </c>
      <c r="C22" s="113">
        <v>-143100</v>
      </c>
      <c r="D22" s="113">
        <v>-183700</v>
      </c>
      <c r="E22" s="114">
        <v>-255600</v>
      </c>
    </row>
    <row r="23" spans="1:5" ht="18.75" customHeight="1" x14ac:dyDescent="0.2">
      <c r="A23" s="115" t="s">
        <v>38</v>
      </c>
      <c r="B23" s="116" t="s">
        <v>226</v>
      </c>
      <c r="C23" s="113">
        <f>C24+C31</f>
        <v>1399000</v>
      </c>
      <c r="D23" s="113">
        <f>D24+D31</f>
        <v>1501000</v>
      </c>
      <c r="E23" s="113">
        <f>E24+E31</f>
        <v>1567500</v>
      </c>
    </row>
    <row r="24" spans="1:5" ht="30.75" customHeight="1" x14ac:dyDescent="0.2">
      <c r="A24" s="115" t="s">
        <v>158</v>
      </c>
      <c r="B24" s="116" t="s">
        <v>227</v>
      </c>
      <c r="C24" s="113">
        <f>C25+C28</f>
        <v>841000</v>
      </c>
      <c r="D24" s="113">
        <f>D25+D28</f>
        <v>874000</v>
      </c>
      <c r="E24" s="113">
        <f>E25+E28</f>
        <v>916000</v>
      </c>
    </row>
    <row r="25" spans="1:5" ht="24" customHeight="1" x14ac:dyDescent="0.2">
      <c r="A25" s="115" t="s">
        <v>228</v>
      </c>
      <c r="B25" s="116" t="s">
        <v>229</v>
      </c>
      <c r="C25" s="113">
        <f t="shared" ref="C25:E26" si="1">C26</f>
        <v>783000</v>
      </c>
      <c r="D25" s="113">
        <f t="shared" si="1"/>
        <v>816000</v>
      </c>
      <c r="E25" s="113">
        <f t="shared" si="1"/>
        <v>858000</v>
      </c>
    </row>
    <row r="26" spans="1:5" ht="24.75" customHeight="1" x14ac:dyDescent="0.2">
      <c r="A26" s="115" t="s">
        <v>228</v>
      </c>
      <c r="B26" s="116" t="s">
        <v>230</v>
      </c>
      <c r="C26" s="113">
        <f t="shared" si="1"/>
        <v>783000</v>
      </c>
      <c r="D26" s="113">
        <f t="shared" si="1"/>
        <v>816000</v>
      </c>
      <c r="E26" s="113">
        <f t="shared" si="1"/>
        <v>858000</v>
      </c>
    </row>
    <row r="27" spans="1:5" ht="27" customHeight="1" x14ac:dyDescent="0.2">
      <c r="A27" s="115" t="s">
        <v>228</v>
      </c>
      <c r="B27" s="116" t="s">
        <v>231</v>
      </c>
      <c r="C27" s="113">
        <v>783000</v>
      </c>
      <c r="D27" s="113">
        <v>816000</v>
      </c>
      <c r="E27" s="114">
        <v>858000</v>
      </c>
    </row>
    <row r="28" spans="1:5" ht="27" customHeight="1" x14ac:dyDescent="0.2">
      <c r="A28" s="115" t="s">
        <v>232</v>
      </c>
      <c r="B28" s="116" t="s">
        <v>233</v>
      </c>
      <c r="C28" s="113">
        <f t="shared" ref="C28:E29" si="2">C29</f>
        <v>58000</v>
      </c>
      <c r="D28" s="113">
        <f t="shared" si="2"/>
        <v>58000</v>
      </c>
      <c r="E28" s="113">
        <f t="shared" si="2"/>
        <v>58000</v>
      </c>
    </row>
    <row r="29" spans="1:5" ht="29.25" customHeight="1" x14ac:dyDescent="0.2">
      <c r="A29" s="115" t="s">
        <v>232</v>
      </c>
      <c r="B29" s="116" t="s">
        <v>234</v>
      </c>
      <c r="C29" s="113">
        <f t="shared" si="2"/>
        <v>58000</v>
      </c>
      <c r="D29" s="113">
        <f t="shared" si="2"/>
        <v>58000</v>
      </c>
      <c r="E29" s="113">
        <f t="shared" si="2"/>
        <v>58000</v>
      </c>
    </row>
    <row r="30" spans="1:5" ht="30" customHeight="1" x14ac:dyDescent="0.2">
      <c r="A30" s="115" t="s">
        <v>232</v>
      </c>
      <c r="B30" s="116" t="s">
        <v>235</v>
      </c>
      <c r="C30" s="113">
        <v>58000</v>
      </c>
      <c r="D30" s="113">
        <v>58000</v>
      </c>
      <c r="E30" s="114">
        <v>58000</v>
      </c>
    </row>
    <row r="31" spans="1:5" ht="17.25" customHeight="1" x14ac:dyDescent="0.2">
      <c r="A31" s="115" t="s">
        <v>40</v>
      </c>
      <c r="B31" s="116" t="s">
        <v>236</v>
      </c>
      <c r="C31" s="113">
        <f t="shared" ref="C31:E32" si="3">C32</f>
        <v>558000</v>
      </c>
      <c r="D31" s="113">
        <f t="shared" si="3"/>
        <v>627000</v>
      </c>
      <c r="E31" s="113">
        <f t="shared" si="3"/>
        <v>651500</v>
      </c>
    </row>
    <row r="32" spans="1:5" ht="21" customHeight="1" x14ac:dyDescent="0.2">
      <c r="A32" s="115" t="s">
        <v>40</v>
      </c>
      <c r="B32" s="116" t="s">
        <v>237</v>
      </c>
      <c r="C32" s="113">
        <f t="shared" si="3"/>
        <v>558000</v>
      </c>
      <c r="D32" s="113">
        <f t="shared" si="3"/>
        <v>627000</v>
      </c>
      <c r="E32" s="113">
        <f t="shared" si="3"/>
        <v>651500</v>
      </c>
    </row>
    <row r="33" spans="1:5" ht="18.75" customHeight="1" x14ac:dyDescent="0.2">
      <c r="A33" s="115" t="s">
        <v>238</v>
      </c>
      <c r="B33" s="116" t="s">
        <v>239</v>
      </c>
      <c r="C33" s="113">
        <v>558000</v>
      </c>
      <c r="D33" s="113">
        <v>627000</v>
      </c>
      <c r="E33" s="114">
        <v>651500</v>
      </c>
    </row>
    <row r="34" spans="1:5" ht="21" customHeight="1" x14ac:dyDescent="0.2">
      <c r="A34" s="115" t="s">
        <v>42</v>
      </c>
      <c r="B34" s="116" t="s">
        <v>240</v>
      </c>
      <c r="C34" s="113">
        <f>C35+C38</f>
        <v>2779000</v>
      </c>
      <c r="D34" s="113">
        <f>D35+D38</f>
        <v>2779000</v>
      </c>
      <c r="E34" s="113">
        <f>E35+E38</f>
        <v>2779000</v>
      </c>
    </row>
    <row r="35" spans="1:5" ht="24" customHeight="1" x14ac:dyDescent="0.2">
      <c r="A35" s="115" t="s">
        <v>44</v>
      </c>
      <c r="B35" s="116" t="s">
        <v>241</v>
      </c>
      <c r="C35" s="113">
        <f t="shared" ref="C35:E36" si="4">C36</f>
        <v>35000</v>
      </c>
      <c r="D35" s="113">
        <f t="shared" si="4"/>
        <v>35000</v>
      </c>
      <c r="E35" s="113">
        <f t="shared" si="4"/>
        <v>35000</v>
      </c>
    </row>
    <row r="36" spans="1:5" ht="33.75" customHeight="1" x14ac:dyDescent="0.2">
      <c r="A36" s="115" t="s">
        <v>242</v>
      </c>
      <c r="B36" s="116" t="s">
        <v>243</v>
      </c>
      <c r="C36" s="113">
        <f t="shared" si="4"/>
        <v>35000</v>
      </c>
      <c r="D36" s="113">
        <f t="shared" si="4"/>
        <v>35000</v>
      </c>
      <c r="E36" s="113">
        <f t="shared" si="4"/>
        <v>35000</v>
      </c>
    </row>
    <row r="37" spans="1:5" ht="36.75" customHeight="1" x14ac:dyDescent="0.2">
      <c r="A37" s="115" t="s">
        <v>145</v>
      </c>
      <c r="B37" s="116" t="s">
        <v>244</v>
      </c>
      <c r="C37" s="113">
        <v>35000</v>
      </c>
      <c r="D37" s="113">
        <v>35000</v>
      </c>
      <c r="E37" s="114">
        <v>35000</v>
      </c>
    </row>
    <row r="38" spans="1:5" ht="15.75" customHeight="1" x14ac:dyDescent="0.2">
      <c r="A38" s="115" t="s">
        <v>51</v>
      </c>
      <c r="B38" s="116" t="s">
        <v>245</v>
      </c>
      <c r="C38" s="113">
        <f>C39+C42</f>
        <v>2744000</v>
      </c>
      <c r="D38" s="113">
        <f>D39+D42</f>
        <v>2744000</v>
      </c>
      <c r="E38" s="113">
        <f>E39+E42</f>
        <v>2744000</v>
      </c>
    </row>
    <row r="39" spans="1:5" ht="13.5" customHeight="1" x14ac:dyDescent="0.2">
      <c r="A39" s="115" t="s">
        <v>246</v>
      </c>
      <c r="B39" s="116" t="s">
        <v>247</v>
      </c>
      <c r="C39" s="113">
        <f t="shared" ref="C39:E40" si="5">C40</f>
        <v>202000</v>
      </c>
      <c r="D39" s="113">
        <f t="shared" si="5"/>
        <v>202000</v>
      </c>
      <c r="E39" s="113">
        <f t="shared" si="5"/>
        <v>202000</v>
      </c>
    </row>
    <row r="40" spans="1:5" ht="24" customHeight="1" x14ac:dyDescent="0.2">
      <c r="A40" s="115" t="s">
        <v>186</v>
      </c>
      <c r="B40" s="116" t="s">
        <v>248</v>
      </c>
      <c r="C40" s="113">
        <f t="shared" si="5"/>
        <v>202000</v>
      </c>
      <c r="D40" s="113">
        <f t="shared" si="5"/>
        <v>202000</v>
      </c>
      <c r="E40" s="113">
        <f t="shared" si="5"/>
        <v>202000</v>
      </c>
    </row>
    <row r="41" spans="1:5" ht="45" customHeight="1" x14ac:dyDescent="0.2">
      <c r="A41" s="115" t="s">
        <v>249</v>
      </c>
      <c r="B41" s="116" t="s">
        <v>250</v>
      </c>
      <c r="C41" s="113">
        <v>202000</v>
      </c>
      <c r="D41" s="113">
        <v>202000</v>
      </c>
      <c r="E41" s="114">
        <v>202000</v>
      </c>
    </row>
    <row r="42" spans="1:5" ht="13.5" customHeight="1" x14ac:dyDescent="0.2">
      <c r="A42" s="115" t="s">
        <v>251</v>
      </c>
      <c r="B42" s="116" t="s">
        <v>252</v>
      </c>
      <c r="C42" s="113">
        <f t="shared" ref="C42:E43" si="6">C43</f>
        <v>2542000</v>
      </c>
      <c r="D42" s="113">
        <f t="shared" si="6"/>
        <v>2542000</v>
      </c>
      <c r="E42" s="113">
        <f t="shared" si="6"/>
        <v>2542000</v>
      </c>
    </row>
    <row r="43" spans="1:5" ht="24" customHeight="1" x14ac:dyDescent="0.2">
      <c r="A43" s="115" t="s">
        <v>185</v>
      </c>
      <c r="B43" s="116" t="s">
        <v>253</v>
      </c>
      <c r="C43" s="113">
        <f t="shared" si="6"/>
        <v>2542000</v>
      </c>
      <c r="D43" s="113">
        <f t="shared" si="6"/>
        <v>2542000</v>
      </c>
      <c r="E43" s="113">
        <f t="shared" si="6"/>
        <v>2542000</v>
      </c>
    </row>
    <row r="44" spans="1:5" ht="48.75" customHeight="1" x14ac:dyDescent="0.2">
      <c r="A44" s="115" t="s">
        <v>254</v>
      </c>
      <c r="B44" s="116" t="s">
        <v>255</v>
      </c>
      <c r="C44" s="113">
        <v>2542000</v>
      </c>
      <c r="D44" s="113">
        <v>2542000</v>
      </c>
      <c r="E44" s="114">
        <v>2542000</v>
      </c>
    </row>
    <row r="45" spans="1:5" ht="27" customHeight="1" x14ac:dyDescent="0.2">
      <c r="A45" s="115" t="s">
        <v>59</v>
      </c>
      <c r="B45" s="116" t="s">
        <v>256</v>
      </c>
      <c r="C45" s="113">
        <v>2000</v>
      </c>
      <c r="D45" s="113">
        <v>2000</v>
      </c>
      <c r="E45" s="114">
        <v>2000</v>
      </c>
    </row>
    <row r="46" spans="1:5" ht="60" customHeight="1" x14ac:dyDescent="0.2">
      <c r="A46" s="115" t="s">
        <v>190</v>
      </c>
      <c r="B46" s="116" t="s">
        <v>257</v>
      </c>
      <c r="C46" s="113">
        <v>2000</v>
      </c>
      <c r="D46" s="113">
        <v>2000</v>
      </c>
      <c r="E46" s="114">
        <v>2000</v>
      </c>
    </row>
    <row r="47" spans="1:5" ht="60" customHeight="1" x14ac:dyDescent="0.2">
      <c r="A47" s="115" t="s">
        <v>187</v>
      </c>
      <c r="B47" s="116" t="s">
        <v>258</v>
      </c>
      <c r="C47" s="113">
        <v>2000</v>
      </c>
      <c r="D47" s="113">
        <v>2000</v>
      </c>
      <c r="E47" s="114">
        <v>2000</v>
      </c>
    </row>
    <row r="48" spans="1:5" ht="52.5" customHeight="1" x14ac:dyDescent="0.2">
      <c r="A48" s="115" t="s">
        <v>259</v>
      </c>
      <c r="B48" s="116" t="s">
        <v>260</v>
      </c>
      <c r="C48" s="113">
        <v>2000</v>
      </c>
      <c r="D48" s="113">
        <v>2000</v>
      </c>
      <c r="E48" s="114">
        <v>2000</v>
      </c>
    </row>
    <row r="49" spans="1:5" ht="16.5" customHeight="1" x14ac:dyDescent="0.2">
      <c r="A49" s="115" t="s">
        <v>63</v>
      </c>
      <c r="B49" s="116" t="s">
        <v>261</v>
      </c>
      <c r="C49" s="113">
        <f>C50+C65+C69</f>
        <v>5302188</v>
      </c>
      <c r="D49" s="113">
        <f>D50</f>
        <v>3885900</v>
      </c>
      <c r="E49" s="113">
        <f>E50</f>
        <v>3421900</v>
      </c>
    </row>
    <row r="50" spans="1:5" ht="30" customHeight="1" x14ac:dyDescent="0.2">
      <c r="A50" s="115" t="s">
        <v>65</v>
      </c>
      <c r="B50" s="116" t="s">
        <v>262</v>
      </c>
      <c r="C50" s="113">
        <f>C51+C56+C60</f>
        <v>5154210</v>
      </c>
      <c r="D50" s="113">
        <f>D51+D56+D60</f>
        <v>3885900</v>
      </c>
      <c r="E50" s="113">
        <f>E51+E56+E60</f>
        <v>3421900</v>
      </c>
    </row>
    <row r="51" spans="1:5" ht="13.5" customHeight="1" x14ac:dyDescent="0.2">
      <c r="A51" s="115" t="s">
        <v>194</v>
      </c>
      <c r="B51" s="116" t="s">
        <v>263</v>
      </c>
      <c r="C51" s="113">
        <f t="shared" ref="C51:E52" si="7">C52</f>
        <v>4141000</v>
      </c>
      <c r="D51" s="113">
        <f t="shared" si="7"/>
        <v>3661000</v>
      </c>
      <c r="E51" s="113">
        <f t="shared" si="7"/>
        <v>3197000</v>
      </c>
    </row>
    <row r="52" spans="1:5" ht="15.75" customHeight="1" x14ac:dyDescent="0.2">
      <c r="A52" s="115" t="s">
        <v>195</v>
      </c>
      <c r="B52" s="116" t="s">
        <v>264</v>
      </c>
      <c r="C52" s="113">
        <f t="shared" si="7"/>
        <v>4141000</v>
      </c>
      <c r="D52" s="113">
        <f t="shared" si="7"/>
        <v>3661000</v>
      </c>
      <c r="E52" s="113">
        <f t="shared" si="7"/>
        <v>3197000</v>
      </c>
    </row>
    <row r="53" spans="1:5" ht="28.5" customHeight="1" x14ac:dyDescent="0.2">
      <c r="A53" s="115" t="s">
        <v>196</v>
      </c>
      <c r="B53" s="116" t="s">
        <v>306</v>
      </c>
      <c r="C53" s="113">
        <v>4141000</v>
      </c>
      <c r="D53" s="113">
        <v>3661000</v>
      </c>
      <c r="E53" s="114">
        <v>3197000</v>
      </c>
    </row>
    <row r="54" spans="1:5" ht="28.5" customHeight="1" x14ac:dyDescent="0.2">
      <c r="A54" s="117" t="s">
        <v>149</v>
      </c>
      <c r="B54" s="118" t="s">
        <v>305</v>
      </c>
      <c r="C54" s="119">
        <v>0</v>
      </c>
      <c r="D54" s="113">
        <v>0</v>
      </c>
      <c r="E54" s="114">
        <v>0</v>
      </c>
    </row>
    <row r="55" spans="1:5" ht="28.5" customHeight="1" x14ac:dyDescent="0.2">
      <c r="A55" s="117" t="s">
        <v>272</v>
      </c>
      <c r="B55" s="126" t="s">
        <v>273</v>
      </c>
      <c r="C55" s="127">
        <v>0</v>
      </c>
      <c r="D55" s="128">
        <v>0</v>
      </c>
      <c r="E55" s="129">
        <v>0</v>
      </c>
    </row>
    <row r="56" spans="1:5" ht="28.5" customHeight="1" x14ac:dyDescent="0.2">
      <c r="A56" s="124" t="s">
        <v>286</v>
      </c>
      <c r="B56" s="122" t="s">
        <v>304</v>
      </c>
      <c r="C56" s="130">
        <f t="shared" ref="C56:E58" si="8">C57</f>
        <v>788310</v>
      </c>
      <c r="D56" s="130">
        <f t="shared" si="8"/>
        <v>0</v>
      </c>
      <c r="E56" s="130">
        <f t="shared" si="8"/>
        <v>0</v>
      </c>
    </row>
    <row r="57" spans="1:5" ht="28.5" customHeight="1" x14ac:dyDescent="0.2">
      <c r="A57" s="124" t="s">
        <v>287</v>
      </c>
      <c r="B57" s="122" t="s">
        <v>303</v>
      </c>
      <c r="C57" s="130">
        <f t="shared" si="8"/>
        <v>788310</v>
      </c>
      <c r="D57" s="130">
        <f t="shared" si="8"/>
        <v>0</v>
      </c>
      <c r="E57" s="130">
        <f t="shared" si="8"/>
        <v>0</v>
      </c>
    </row>
    <row r="58" spans="1:5" ht="28.5" customHeight="1" x14ac:dyDescent="0.2">
      <c r="A58" s="124" t="s">
        <v>288</v>
      </c>
      <c r="B58" s="122" t="s">
        <v>302</v>
      </c>
      <c r="C58" s="130">
        <f t="shared" si="8"/>
        <v>788310</v>
      </c>
      <c r="D58" s="130">
        <f t="shared" si="8"/>
        <v>0</v>
      </c>
      <c r="E58" s="130">
        <f t="shared" si="8"/>
        <v>0</v>
      </c>
    </row>
    <row r="59" spans="1:5" ht="28.5" customHeight="1" x14ac:dyDescent="0.2">
      <c r="A59" s="125" t="s">
        <v>289</v>
      </c>
      <c r="B59" s="134" t="s">
        <v>301</v>
      </c>
      <c r="C59" s="120">
        <v>788310</v>
      </c>
      <c r="D59" s="131">
        <v>0</v>
      </c>
      <c r="E59" s="131">
        <v>0</v>
      </c>
    </row>
    <row r="60" spans="1:5" ht="15.75" customHeight="1" x14ac:dyDescent="0.2">
      <c r="A60" s="115" t="s">
        <v>265</v>
      </c>
      <c r="B60" s="112" t="s">
        <v>300</v>
      </c>
      <c r="C60" s="113">
        <f>C61+C63</f>
        <v>224900</v>
      </c>
      <c r="D60" s="113">
        <f>D61+D63</f>
        <v>224900</v>
      </c>
      <c r="E60" s="113">
        <f>E61+E63</f>
        <v>224900</v>
      </c>
    </row>
    <row r="61" spans="1:5" ht="24.75" customHeight="1" x14ac:dyDescent="0.2">
      <c r="A61" s="115" t="s">
        <v>266</v>
      </c>
      <c r="B61" s="116" t="s">
        <v>299</v>
      </c>
      <c r="C61" s="113">
        <v>0</v>
      </c>
      <c r="D61" s="113">
        <v>0</v>
      </c>
      <c r="E61" s="114">
        <v>0</v>
      </c>
    </row>
    <row r="62" spans="1:5" ht="24.75" customHeight="1" x14ac:dyDescent="0.2">
      <c r="A62" s="115" t="s">
        <v>267</v>
      </c>
      <c r="B62" s="116" t="s">
        <v>298</v>
      </c>
      <c r="C62" s="113">
        <v>0</v>
      </c>
      <c r="D62" s="113">
        <v>0</v>
      </c>
      <c r="E62" s="114">
        <v>0</v>
      </c>
    </row>
    <row r="63" spans="1:5" ht="27.75" customHeight="1" x14ac:dyDescent="0.2">
      <c r="A63" s="115" t="s">
        <v>67</v>
      </c>
      <c r="B63" s="116" t="s">
        <v>297</v>
      </c>
      <c r="C63" s="113">
        <v>224900</v>
      </c>
      <c r="D63" s="113">
        <v>224900</v>
      </c>
      <c r="E63" s="114">
        <v>224900</v>
      </c>
    </row>
    <row r="64" spans="1:5" ht="36" customHeight="1" x14ac:dyDescent="0.2">
      <c r="A64" s="115" t="s">
        <v>200</v>
      </c>
      <c r="B64" s="116" t="s">
        <v>296</v>
      </c>
      <c r="C64" s="113">
        <v>224900</v>
      </c>
      <c r="D64" s="113">
        <v>224900</v>
      </c>
      <c r="E64" s="114">
        <v>224900</v>
      </c>
    </row>
    <row r="65" spans="1:5" ht="22.5" x14ac:dyDescent="0.2">
      <c r="A65" s="121" t="s">
        <v>277</v>
      </c>
      <c r="B65" s="132" t="s">
        <v>284</v>
      </c>
      <c r="C65" s="123">
        <f t="shared" ref="C65:E67" si="9">C66</f>
        <v>100676</v>
      </c>
      <c r="D65" s="123">
        <f t="shared" si="9"/>
        <v>0</v>
      </c>
      <c r="E65" s="123">
        <f t="shared" si="9"/>
        <v>0</v>
      </c>
    </row>
    <row r="66" spans="1:5" ht="22.5" x14ac:dyDescent="0.2">
      <c r="A66" s="121" t="s">
        <v>278</v>
      </c>
      <c r="B66" s="132" t="s">
        <v>295</v>
      </c>
      <c r="C66" s="123">
        <f t="shared" si="9"/>
        <v>100676</v>
      </c>
      <c r="D66" s="123">
        <f t="shared" si="9"/>
        <v>0</v>
      </c>
      <c r="E66" s="123">
        <f t="shared" si="9"/>
        <v>0</v>
      </c>
    </row>
    <row r="67" spans="1:5" ht="22.5" x14ac:dyDescent="0.2">
      <c r="A67" s="121" t="s">
        <v>279</v>
      </c>
      <c r="B67" s="132" t="s">
        <v>294</v>
      </c>
      <c r="C67" s="123">
        <f t="shared" si="9"/>
        <v>100676</v>
      </c>
      <c r="D67" s="123">
        <f t="shared" si="9"/>
        <v>0</v>
      </c>
      <c r="E67" s="123">
        <f t="shared" si="9"/>
        <v>0</v>
      </c>
    </row>
    <row r="68" spans="1:5" ht="33.75" x14ac:dyDescent="0.2">
      <c r="A68" s="121" t="s">
        <v>280</v>
      </c>
      <c r="B68" s="132" t="s">
        <v>293</v>
      </c>
      <c r="C68" s="123">
        <v>100676</v>
      </c>
      <c r="D68" s="123">
        <v>0</v>
      </c>
      <c r="E68" s="123">
        <v>0</v>
      </c>
    </row>
    <row r="69" spans="1:5" x14ac:dyDescent="0.2">
      <c r="A69" s="121" t="s">
        <v>281</v>
      </c>
      <c r="B69" s="132" t="s">
        <v>285</v>
      </c>
      <c r="C69" s="123">
        <f t="shared" ref="C69:E71" si="10">C70</f>
        <v>47302</v>
      </c>
      <c r="D69" s="123">
        <f t="shared" si="10"/>
        <v>0</v>
      </c>
      <c r="E69" s="123">
        <f t="shared" si="10"/>
        <v>0</v>
      </c>
    </row>
    <row r="70" spans="1:5" x14ac:dyDescent="0.2">
      <c r="A70" s="121" t="s">
        <v>282</v>
      </c>
      <c r="B70" s="132" t="s">
        <v>292</v>
      </c>
      <c r="C70" s="123">
        <f t="shared" si="10"/>
        <v>47302</v>
      </c>
      <c r="D70" s="123">
        <f t="shared" si="10"/>
        <v>0</v>
      </c>
      <c r="E70" s="123">
        <f t="shared" si="10"/>
        <v>0</v>
      </c>
    </row>
    <row r="71" spans="1:5" x14ac:dyDescent="0.2">
      <c r="A71" s="121" t="s">
        <v>282</v>
      </c>
      <c r="B71" s="132" t="s">
        <v>291</v>
      </c>
      <c r="C71" s="123">
        <f t="shared" si="10"/>
        <v>47302</v>
      </c>
      <c r="D71" s="123">
        <f t="shared" si="10"/>
        <v>0</v>
      </c>
      <c r="E71" s="123">
        <f t="shared" si="10"/>
        <v>0</v>
      </c>
    </row>
    <row r="72" spans="1:5" ht="33.75" x14ac:dyDescent="0.2">
      <c r="A72" s="121" t="s">
        <v>283</v>
      </c>
      <c r="B72" s="133" t="s">
        <v>290</v>
      </c>
      <c r="C72" s="123">
        <v>47302</v>
      </c>
      <c r="D72" s="123">
        <v>0</v>
      </c>
      <c r="E72" s="123">
        <v>0</v>
      </c>
    </row>
  </sheetData>
  <mergeCells count="1">
    <mergeCell ref="A6:E6"/>
  </mergeCells>
  <pageMargins left="0.28000000000000003" right="0.27559055118110237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не дейст</vt:lpstr>
      <vt:lpstr>Лист3</vt:lpstr>
      <vt:lpstr>Лист4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Надежда</cp:lastModifiedBy>
  <cp:lastPrinted>2018-12-20T04:41:38Z</cp:lastPrinted>
  <dcterms:created xsi:type="dcterms:W3CDTF">2010-12-16T03:42:04Z</dcterms:created>
  <dcterms:modified xsi:type="dcterms:W3CDTF">2018-12-20T05:49:07Z</dcterms:modified>
</cp:coreProperties>
</file>