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1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9" i="3" l="1"/>
  <c r="E29" i="3"/>
  <c r="F29" i="3"/>
  <c r="G29" i="3"/>
  <c r="C29" i="3"/>
  <c r="G29" i="2"/>
  <c r="G12" i="3"/>
  <c r="G37" i="3" s="1"/>
  <c r="D12" i="3"/>
  <c r="D37" i="3" s="1"/>
  <c r="D20" i="1" s="1"/>
  <c r="D19" i="1" s="1"/>
  <c r="D18" i="1" s="1"/>
  <c r="D17" i="1" s="1"/>
  <c r="E12" i="3"/>
  <c r="E37" i="3" s="1"/>
  <c r="E20" i="1" s="1"/>
  <c r="E19" i="1" s="1"/>
  <c r="E18" i="1" s="1"/>
  <c r="E17" i="1" s="1"/>
  <c r="F12" i="3"/>
  <c r="F37" i="3" s="1"/>
  <c r="F20" i="1" s="1"/>
  <c r="F19" i="1" s="1"/>
  <c r="F18" i="1" s="1"/>
  <c r="C12" i="3"/>
  <c r="D57" i="2"/>
  <c r="E57" i="2"/>
  <c r="E52" i="2" s="1"/>
  <c r="E46" i="2" s="1"/>
  <c r="G40" i="2"/>
  <c r="F40" i="2"/>
  <c r="C40" i="2"/>
  <c r="C60" i="2"/>
  <c r="C59" i="2" s="1"/>
  <c r="G22" i="3"/>
  <c r="F22" i="3"/>
  <c r="C22" i="3"/>
  <c r="C37" i="3" s="1"/>
  <c r="C20" i="1" s="1"/>
  <c r="C19" i="1" s="1"/>
  <c r="C18" i="1" s="1"/>
  <c r="C17" i="1" s="1"/>
  <c r="G55" i="2"/>
  <c r="F55" i="2"/>
  <c r="C55" i="2"/>
  <c r="G48" i="2"/>
  <c r="G47" i="2" s="1"/>
  <c r="G46" i="2" s="1"/>
  <c r="G45" i="2" s="1"/>
  <c r="G50" i="2"/>
  <c r="F50" i="2"/>
  <c r="C50" i="2"/>
  <c r="D33" i="3"/>
  <c r="E33" i="3"/>
  <c r="F33" i="3"/>
  <c r="G33" i="3"/>
  <c r="D26" i="3"/>
  <c r="E26" i="3"/>
  <c r="F26" i="3"/>
  <c r="G26" i="3"/>
  <c r="D22" i="3"/>
  <c r="E22" i="3"/>
  <c r="D20" i="3"/>
  <c r="E20" i="3"/>
  <c r="F20" i="3"/>
  <c r="G20" i="3"/>
  <c r="D40" i="2"/>
  <c r="E40" i="2"/>
  <c r="D60" i="2"/>
  <c r="D59" i="2"/>
  <c r="E60" i="2"/>
  <c r="E59" i="2"/>
  <c r="F60" i="2"/>
  <c r="F59" i="2"/>
  <c r="G60" i="2"/>
  <c r="G59" i="2"/>
  <c r="D53" i="2"/>
  <c r="E53" i="2"/>
  <c r="F53" i="2"/>
  <c r="F52" i="2"/>
  <c r="G53" i="2"/>
  <c r="D50" i="2"/>
  <c r="E50" i="2"/>
  <c r="D48" i="2"/>
  <c r="D47" i="2" s="1"/>
  <c r="E48" i="2"/>
  <c r="E47" i="2"/>
  <c r="F48" i="2"/>
  <c r="F47" i="2" s="1"/>
  <c r="F46" i="2" s="1"/>
  <c r="F45" i="2" s="1"/>
  <c r="D43" i="2"/>
  <c r="E43" i="2"/>
  <c r="F43" i="2"/>
  <c r="G43" i="2"/>
  <c r="D38" i="2"/>
  <c r="D37" i="2" s="1"/>
  <c r="E38" i="2"/>
  <c r="E37" i="2"/>
  <c r="F38" i="2"/>
  <c r="F37" i="2" s="1"/>
  <c r="G38" i="2"/>
  <c r="G37" i="2"/>
  <c r="D34" i="2"/>
  <c r="E34" i="2"/>
  <c r="F34" i="2"/>
  <c r="G34" i="2"/>
  <c r="G28" i="2"/>
  <c r="D29" i="2"/>
  <c r="E29" i="2"/>
  <c r="F29" i="2"/>
  <c r="F28" i="2"/>
  <c r="D28" i="2"/>
  <c r="E28" i="2"/>
  <c r="G26" i="2"/>
  <c r="D26" i="2"/>
  <c r="D22" i="2" s="1"/>
  <c r="E26" i="2"/>
  <c r="F26" i="2"/>
  <c r="G23" i="2"/>
  <c r="G22" i="2"/>
  <c r="D23" i="2"/>
  <c r="E23" i="2"/>
  <c r="E22" i="2"/>
  <c r="F23" i="2"/>
  <c r="F22" i="2"/>
  <c r="G16" i="2"/>
  <c r="D17" i="2"/>
  <c r="D16" i="2" s="1"/>
  <c r="E17" i="2"/>
  <c r="E16" i="2"/>
  <c r="F16" i="2"/>
  <c r="G14" i="2"/>
  <c r="G13" i="2"/>
  <c r="G12" i="2"/>
  <c r="G11" i="2" s="1"/>
  <c r="D14" i="2"/>
  <c r="D13" i="2" s="1"/>
  <c r="D12" i="2" s="1"/>
  <c r="E14" i="2"/>
  <c r="F14" i="2"/>
  <c r="F13" i="2" s="1"/>
  <c r="F12" i="2" s="1"/>
  <c r="F11" i="2" s="1"/>
  <c r="F72" i="2" s="1"/>
  <c r="F16" i="1" s="1"/>
  <c r="F15" i="1" s="1"/>
  <c r="F14" i="1" s="1"/>
  <c r="F13" i="1" s="1"/>
  <c r="F12" i="1" s="1"/>
  <c r="E13" i="2"/>
  <c r="E12" i="2"/>
  <c r="E11" i="2" s="1"/>
  <c r="C26" i="2"/>
  <c r="C23" i="2"/>
  <c r="C22" i="2"/>
  <c r="C43" i="2"/>
  <c r="C38" i="2"/>
  <c r="C37" i="2"/>
  <c r="C29" i="2"/>
  <c r="C16" i="2"/>
  <c r="C14" i="2"/>
  <c r="C13" i="2"/>
  <c r="C12" i="2"/>
  <c r="C11" i="2" s="1"/>
  <c r="C34" i="2"/>
  <c r="C64" i="2"/>
  <c r="D64" i="2"/>
  <c r="E64" i="2"/>
  <c r="E63" i="2" s="1"/>
  <c r="C66" i="2"/>
  <c r="D66" i="2"/>
  <c r="E66" i="2"/>
  <c r="C69" i="2"/>
  <c r="C68" i="2"/>
  <c r="C62" i="2" s="1"/>
  <c r="D69" i="2"/>
  <c r="D68" i="2"/>
  <c r="E69" i="2"/>
  <c r="E68" i="2" s="1"/>
  <c r="E35" i="3"/>
  <c r="C35" i="3"/>
  <c r="C53" i="2"/>
  <c r="C52" i="2" s="1"/>
  <c r="E55" i="2"/>
  <c r="D55" i="2"/>
  <c r="D52" i="2" s="1"/>
  <c r="C48" i="2"/>
  <c r="C47" i="2" s="1"/>
  <c r="E31" i="2"/>
  <c r="D31" i="2"/>
  <c r="C31" i="2"/>
  <c r="C20" i="3"/>
  <c r="D35" i="3"/>
  <c r="C33" i="3"/>
  <c r="C26" i="3"/>
  <c r="G52" i="2"/>
  <c r="D63" i="2"/>
  <c r="D62" i="2"/>
  <c r="C28" i="2"/>
  <c r="G20" i="1"/>
  <c r="G19" i="1" s="1"/>
  <c r="G18" i="1" s="1"/>
  <c r="G17" i="1" s="1"/>
  <c r="F17" i="1"/>
  <c r="E71" i="2" l="1"/>
  <c r="E45" i="2"/>
  <c r="C46" i="2"/>
  <c r="E72" i="2"/>
  <c r="E16" i="1" s="1"/>
  <c r="E15" i="1" s="1"/>
  <c r="E14" i="1" s="1"/>
  <c r="E13" i="1" s="1"/>
  <c r="E12" i="1" s="1"/>
  <c r="D11" i="2"/>
  <c r="D46" i="2"/>
  <c r="E62" i="2"/>
  <c r="G72" i="2"/>
  <c r="G16" i="1" s="1"/>
  <c r="G15" i="1" s="1"/>
  <c r="G14" i="1" s="1"/>
  <c r="G13" i="1" s="1"/>
  <c r="G12" i="1" s="1"/>
  <c r="D72" i="2" l="1"/>
  <c r="D16" i="1" s="1"/>
  <c r="D15" i="1" s="1"/>
  <c r="D14" i="1" s="1"/>
  <c r="D13" i="1" s="1"/>
  <c r="D12" i="1" s="1"/>
  <c r="C45" i="2"/>
  <c r="C72" i="2" s="1"/>
  <c r="C16" i="1" s="1"/>
  <c r="C15" i="1" s="1"/>
  <c r="C14" i="1" s="1"/>
  <c r="C13" i="1" s="1"/>
  <c r="C12" i="1" s="1"/>
  <c r="C71" i="2"/>
  <c r="D45" i="2"/>
  <c r="D71" i="2"/>
</calcChain>
</file>

<file path=xl/sharedStrings.xml><?xml version="1.0" encoding="utf-8"?>
<sst xmlns="http://schemas.openxmlformats.org/spreadsheetml/2006/main" count="230" uniqueCount="208">
  <si>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</si>
  <si>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</si>
  <si>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</si>
  <si>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</si>
  <si>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</si>
  <si>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</si>
  <si>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</si>
  <si>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</si>
  <si>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</si>
  <si>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</si>
  <si>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</si>
  <si>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</si>
  <si>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</si>
  <si>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</si>
  <si>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</si>
  <si>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</si>
  <si>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</si>
  <si>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</si>
  <si>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</si>
  <si>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</si>
  <si>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</si>
  <si>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</si>
  <si>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</si>
  <si>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</si>
  <si>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</si>
  <si>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</si>
  <si>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</si>
  <si>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</si>
  <si>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</si>
  <si>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</si>
  <si>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</si>
  <si>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</si>
  <si>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</si>
  <si>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</si>
  <si>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</si>
  <si>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</si>
  <si>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</si>
  <si>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</si>
  <si>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</si>
  <si>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</si>
  <si>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</si>
  <si>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</si>
  <si>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</si>
  <si>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</si>
  <si>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</si>
  <si>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</si>
  <si>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</si>
  <si>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</si>
  <si>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</si>
  <si>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</si>
  <si>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</si>
  <si>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</si>
  <si>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</si>
  <si>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</si>
  <si>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</si>
  <si>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</si>
  <si>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</si>
  <si>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</si>
  <si>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</si>
  <si>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</si>
  <si>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</si>
  <si>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</si>
  <si>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</si>
  <si>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</si>
  <si>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</si>
  <si>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</si>
  <si>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 бюджетам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</si>
  <si>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</si>
  <si>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</si>
  <si>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</si>
  <si>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</si>
  <si>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</si>
  <si>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</si>
  <si>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</si>
  <si>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</si>
  <si>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</si>
  <si>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</si>
  <si>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</si>
  <si>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</si>
  <si>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</si>
  <si>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</si>
  <si>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</si>
  <si>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</si>
  <si>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</si>
  <si>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</si>
  <si>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</si>
  <si>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</si>
  <si>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</si>
  <si>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</si>
  <si>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</si>
  <si>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</si>
  <si>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</si>
  <si>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</si>
  <si>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</si>
  <si>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</si>
  <si>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</si>
  <si>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</si>
  <si>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</si>
  <si>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</si>
  <si>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</si>
  <si>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</si>
  <si>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</si>
  <si>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</si>
  <si>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</si>
  <si>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</si>
  <si>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</si>
  <si>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</si>
  <si>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</si>
  <si>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</si>
  <si>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</si>
  <si>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</si>
  <si>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</si>
  <si>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</si>
  <si>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</si>
  <si>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</si>
  <si>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</si>
  <si>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</si>
  <si>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</si>
  <si>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</si>
  <si>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</si>
  <si>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</si>
  <si>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</si>
  <si>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</si>
  <si>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</si>
  <si>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</si>
  <si>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</si>
  <si>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2015 год</t>
  </si>
  <si>
    <t>0304</t>
  </si>
  <si>
    <t>Органы юстиции</t>
  </si>
  <si>
    <t>0409</t>
  </si>
  <si>
    <t>Приложение 5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</si>
  <si>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</si>
  <si>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</si>
  <si>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</si>
  <si>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</si>
  <si>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</si>
  <si>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</si>
  <si>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</si>
  <si>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</si>
  <si>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</si>
  <si>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</si>
  <si>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</si>
  <si>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</si>
  <si>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</si>
  <si>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</si>
  <si>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</si>
  <si>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</si>
  <si>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</si>
  <si>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</si>
  <si>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</si>
  <si>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</si>
  <si>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</si>
  <si>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</si>
  <si>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</si>
  <si>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</si>
  <si>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</si>
  <si>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</si>
  <si>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</si>
  <si>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</si>
  <si>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</si>
  <si>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</si>
  <si>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</si>
  <si>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</si>
  <si>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</si>
  <si>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</si>
  <si>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</si>
  <si>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</si>
  <si>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</si>
  <si>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</si>
  <si>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</si>
  <si>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</si>
  <si>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</si>
  <si>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2 02 35518 00 0000 151</t>
  </si>
  <si>
    <t>2 02 35518 10 0000 151</t>
  </si>
  <si>
    <t>2 02 40000 00 0000 151</t>
  </si>
  <si>
    <t>Другие вопросы в области национальной безопасности и правоохранительной деятельности</t>
  </si>
  <si>
    <t>0314</t>
  </si>
  <si>
    <t>2 02 49999 00 0000 151</t>
  </si>
  <si>
    <t>2 02 49999 10 0000 151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</si>
  <si>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</si>
  <si>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</si>
  <si>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</si>
  <si>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</si>
  <si>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</si>
  <si>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</si>
  <si>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</si>
  <si>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</si>
  <si>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</si>
  <si>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</si>
  <si>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</si>
  <si>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</si>
  <si>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</si>
  <si>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</si>
  <si>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</si>
  <si>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</si>
  <si>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</si>
  <si>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</si>
  <si>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2 02 15002 00 0000 151</t>
  </si>
  <si>
    <t xml:space="preserve">Субвенции бюджетам бюджетной системы Российской Федерации </t>
  </si>
  <si>
    <t>Субвенции  бюджетам  сельских поселений   на государственную  регистрацию  актов 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</si>
  <si>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</si>
  <si>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</si>
  <si>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</si>
  <si>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Поступление доходов в местный бюджет  на 2018 год и плановый период 2019-2020 г.г.</t>
  </si>
  <si>
    <t xml:space="preserve">на 2018 год и плановый период 2019-2020 г.г. </t>
  </si>
  <si>
    <t>Рапределение бюджетных ассигнований местного бюджета  на 2018 год и плановый период 2019-2020 г.г.</t>
  </si>
  <si>
    <t>№  77 от  23.11.2017 года</t>
  </si>
  <si>
    <t>№   77  от   23.11.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</si>
</sst>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;[Red]0"/>
    <numFmt numFmtId="166" formatCode="#,##0.00;[Red]#,##0.00"/>
  </numFmts>
  <fonts count="1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2" fillId="0" borderId="0" xfId="0" applyFont="1"/>
    <xf numFmtId="164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/>
    <xf numFmtId="166" fontId="2" fillId="0" borderId="1" xfId="0" applyNumberFormat="1" applyFont="1" applyBorder="1"/>
    <xf numFmtId="166" fontId="2" fillId="0" borderId="1" xfId="0" applyNumberFormat="1" applyFont="1" applyFill="1" applyBorder="1"/>
    <xf numFmtId="166" fontId="1" fillId="0" borderId="1" xfId="0" applyNumberFormat="1" applyFont="1" applyFill="1" applyBorder="1"/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6" fillId="2" borderId="3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7" fillId="0" borderId="3" xfId="0" applyNumberFormat="1" applyFont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66" fontId="1" fillId="2" borderId="1" xfId="0" applyNumberFormat="1" applyFont="1" applyFill="1" applyBorder="1"/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/>
    </xf>
    <xf numFmtId="166" fontId="2" fillId="2" borderId="1" xfId="0" applyNumberFormat="1" applyFont="1" applyFill="1" applyBorder="1"/>
    <xf numFmtId="3" fontId="2" fillId="2" borderId="1" xfId="0" applyNumberFormat="1" applyFont="1" applyFill="1" applyBorder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162</v>
      </c>
      <c r="D3" s="1"/>
      <c r="E3" s="1"/>
    </row>
    <row r="4" spans="1:7" ht="18.75" x14ac:dyDescent="0.3">
      <c r="C4" s="47" t="s">
        <v>206</v>
      </c>
      <c r="D4" s="1" t="s">
        <v>146</v>
      </c>
      <c r="E4" s="1"/>
    </row>
    <row r="6" spans="1:7" ht="18.75" x14ac:dyDescent="0.3">
      <c r="A6" s="104" t="s">
        <v>134</v>
      </c>
      <c r="B6" s="105"/>
      <c r="C6" s="105"/>
      <c r="D6" s="105"/>
      <c r="E6" s="105"/>
    </row>
    <row r="7" spans="1:7" ht="18.75" x14ac:dyDescent="0.3">
      <c r="A7" s="106" t="s">
        <v>204</v>
      </c>
      <c r="B7" s="106"/>
      <c r="C7" s="106"/>
      <c r="D7" s="106"/>
      <c r="E7" s="106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52">
        <v>2018</v>
      </c>
      <c r="D10" s="52" t="s">
        <v>126</v>
      </c>
      <c r="E10" s="52" t="s">
        <v>135</v>
      </c>
      <c r="F10" s="49">
        <v>2019</v>
      </c>
      <c r="G10" s="49">
        <v>2020</v>
      </c>
    </row>
    <row r="11" spans="1:7" ht="56.25" x14ac:dyDescent="0.2">
      <c r="A11" s="4" t="s">
        <v>5</v>
      </c>
      <c r="B11" s="5" t="s">
        <v>6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37.5" x14ac:dyDescent="0.2">
      <c r="A12" s="6" t="s">
        <v>7</v>
      </c>
      <c r="B12" s="7" t="s">
        <v>8</v>
      </c>
      <c r="C12" s="51">
        <f>C13+C17</f>
        <v>0</v>
      </c>
      <c r="D12" s="51" t="e">
        <f>D13+D17</f>
        <v>#REF!</v>
      </c>
      <c r="E12" s="51" t="e">
        <f>E13+E17</f>
        <v>#REF!</v>
      </c>
      <c r="F12" s="51">
        <f>F13+F17</f>
        <v>0</v>
      </c>
      <c r="G12" s="51">
        <f>G13+G17</f>
        <v>0</v>
      </c>
    </row>
    <row r="13" spans="1:7" ht="18.75" x14ac:dyDescent="0.2">
      <c r="A13" s="6" t="s">
        <v>9</v>
      </c>
      <c r="B13" s="7" t="s">
        <v>10</v>
      </c>
      <c r="C13" s="51">
        <f t="shared" ref="C13:G15" si="0">C14</f>
        <v>-12425475</v>
      </c>
      <c r="D13" s="51" t="e">
        <f t="shared" si="0"/>
        <v>#REF!</v>
      </c>
      <c r="E13" s="51" t="e">
        <f t="shared" si="0"/>
        <v>#REF!</v>
      </c>
      <c r="F13" s="51">
        <f t="shared" si="0"/>
        <v>-12672195</v>
      </c>
      <c r="G13" s="51">
        <f t="shared" si="0"/>
        <v>-12260675</v>
      </c>
    </row>
    <row r="14" spans="1:7" ht="37.5" x14ac:dyDescent="0.2">
      <c r="A14" s="6" t="s">
        <v>11</v>
      </c>
      <c r="B14" s="7" t="s">
        <v>12</v>
      </c>
      <c r="C14" s="51">
        <f t="shared" si="0"/>
        <v>-12425475</v>
      </c>
      <c r="D14" s="51" t="e">
        <f t="shared" si="0"/>
        <v>#REF!</v>
      </c>
      <c r="E14" s="51" t="e">
        <f t="shared" si="0"/>
        <v>#REF!</v>
      </c>
      <c r="F14" s="51">
        <f t="shared" si="0"/>
        <v>-12672195</v>
      </c>
      <c r="G14" s="51">
        <f t="shared" si="0"/>
        <v>-12260675</v>
      </c>
    </row>
    <row r="15" spans="1:7" ht="37.5" x14ac:dyDescent="0.2">
      <c r="A15" s="6" t="s">
        <v>13</v>
      </c>
      <c r="B15" s="7" t="s">
        <v>14</v>
      </c>
      <c r="C15" s="51">
        <f t="shared" si="0"/>
        <v>-12425475</v>
      </c>
      <c r="D15" s="51" t="e">
        <f t="shared" si="0"/>
        <v>#REF!</v>
      </c>
      <c r="E15" s="51" t="e">
        <f t="shared" si="0"/>
        <v>#REF!</v>
      </c>
      <c r="F15" s="51">
        <f t="shared" si="0"/>
        <v>-12672195</v>
      </c>
      <c r="G15" s="51">
        <f t="shared" si="0"/>
        <v>-12260675</v>
      </c>
    </row>
    <row r="16" spans="1:7" ht="37.5" x14ac:dyDescent="0.2">
      <c r="A16" s="6" t="s">
        <v>15</v>
      </c>
      <c r="B16" s="7" t="s">
        <v>16</v>
      </c>
      <c r="C16" s="51">
        <f>-Лист2!C72</f>
        <v>-12425475</v>
      </c>
      <c r="D16" s="51" t="e">
        <f>-Лист2!D72</f>
        <v>#REF!</v>
      </c>
      <c r="E16" s="51" t="e">
        <f>-Лист2!E72</f>
        <v>#REF!</v>
      </c>
      <c r="F16" s="51">
        <f>-Лист2!F72</f>
        <v>-12672195</v>
      </c>
      <c r="G16" s="51">
        <f>-Лист2!G72</f>
        <v>-12260675</v>
      </c>
    </row>
    <row r="17" spans="1:7" ht="18.75" x14ac:dyDescent="0.2">
      <c r="A17" s="6" t="s">
        <v>17</v>
      </c>
      <c r="B17" s="7" t="s">
        <v>18</v>
      </c>
      <c r="C17" s="51">
        <f t="shared" ref="C17:G19" si="1">C18</f>
        <v>12425475</v>
      </c>
      <c r="D17" s="51">
        <f t="shared" si="1"/>
        <v>0</v>
      </c>
      <c r="E17" s="51">
        <f t="shared" si="1"/>
        <v>0</v>
      </c>
      <c r="F17" s="51">
        <f t="shared" si="1"/>
        <v>12672195</v>
      </c>
      <c r="G17" s="51">
        <f t="shared" si="1"/>
        <v>12260675</v>
      </c>
    </row>
    <row r="18" spans="1:7" ht="37.5" x14ac:dyDescent="0.2">
      <c r="A18" s="6" t="s">
        <v>19</v>
      </c>
      <c r="B18" s="7" t="s">
        <v>20</v>
      </c>
      <c r="C18" s="51">
        <f t="shared" si="1"/>
        <v>12425475</v>
      </c>
      <c r="D18" s="51">
        <f t="shared" si="1"/>
        <v>0</v>
      </c>
      <c r="E18" s="51">
        <f t="shared" si="1"/>
        <v>0</v>
      </c>
      <c r="F18" s="51">
        <f t="shared" si="1"/>
        <v>12672195</v>
      </c>
      <c r="G18" s="51">
        <f t="shared" si="1"/>
        <v>12260675</v>
      </c>
    </row>
    <row r="19" spans="1:7" ht="37.5" x14ac:dyDescent="0.2">
      <c r="A19" s="6" t="s">
        <v>21</v>
      </c>
      <c r="B19" s="7" t="s">
        <v>22</v>
      </c>
      <c r="C19" s="51">
        <f t="shared" si="1"/>
        <v>12425475</v>
      </c>
      <c r="D19" s="51">
        <f t="shared" si="1"/>
        <v>0</v>
      </c>
      <c r="E19" s="51">
        <f t="shared" si="1"/>
        <v>0</v>
      </c>
      <c r="F19" s="51">
        <f t="shared" si="1"/>
        <v>12672195</v>
      </c>
      <c r="G19" s="51">
        <f t="shared" si="1"/>
        <v>12260675</v>
      </c>
    </row>
    <row r="20" spans="1:7" ht="37.5" x14ac:dyDescent="0.2">
      <c r="A20" s="6" t="s">
        <v>23</v>
      </c>
      <c r="B20" s="7" t="s">
        <v>24</v>
      </c>
      <c r="C20" s="51">
        <f>Лист3!C37</f>
        <v>12425475</v>
      </c>
      <c r="D20" s="51">
        <f>Лист3!D37</f>
        <v>0</v>
      </c>
      <c r="E20" s="51">
        <f>Лист3!E37</f>
        <v>0</v>
      </c>
      <c r="F20" s="51">
        <f>Лист3!F37</f>
        <v>12672195</v>
      </c>
      <c r="G20" s="51">
        <f>Лист3!G37</f>
        <v>12260675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zoomScale="75" workbookViewId="0">
      <selection activeCell="F10" sqref="F10"/>
    </sheetView>
  </sheetViews>
  <sheetFormatPr defaultRowHeight="15.75" x14ac:dyDescent="0.25"/>
  <cols>
    <col min="1" max="1" width="28.85546875" style="63" bestFit="1" customWidth="1"/>
    <col min="2" max="2" width="80" customWidth="1"/>
    <col min="3" max="3" width="16" style="57" customWidth="1"/>
    <col min="4" max="4" width="16" style="57" hidden="1" customWidth="1"/>
    <col min="5" max="5" width="15.85546875" style="57" hidden="1" customWidth="1"/>
    <col min="6" max="6" width="11.5703125" style="54" bestFit="1" customWidth="1"/>
    <col min="7" max="7" width="14.42578125" style="54" customWidth="1"/>
  </cols>
  <sheetData>
    <row r="1" spans="1:7" ht="18.75" x14ac:dyDescent="0.3">
      <c r="B1" s="1" t="s">
        <v>25</v>
      </c>
      <c r="C1" s="53" t="s">
        <v>130</v>
      </c>
      <c r="D1" s="53"/>
      <c r="E1" s="53"/>
    </row>
    <row r="2" spans="1:7" ht="18.75" x14ac:dyDescent="0.3">
      <c r="B2" s="1" t="s">
        <v>27</v>
      </c>
      <c r="C2" s="53" t="s">
        <v>1</v>
      </c>
      <c r="D2" s="53"/>
      <c r="E2" s="53"/>
    </row>
    <row r="3" spans="1:7" ht="18.75" x14ac:dyDescent="0.3">
      <c r="B3" s="1" t="s">
        <v>28</v>
      </c>
      <c r="C3" s="53" t="s">
        <v>163</v>
      </c>
      <c r="D3" s="53"/>
      <c r="E3" s="53"/>
    </row>
    <row r="4" spans="1:7" ht="18.75" x14ac:dyDescent="0.3">
      <c r="A4" s="64"/>
      <c r="B4" s="1" t="s">
        <v>29</v>
      </c>
      <c r="C4" s="55" t="s">
        <v>206</v>
      </c>
      <c r="D4" s="53"/>
      <c r="E4" s="53"/>
    </row>
    <row r="5" spans="1:7" ht="18.75" x14ac:dyDescent="0.3">
      <c r="A5" s="64"/>
      <c r="B5" s="2"/>
      <c r="C5" s="56"/>
      <c r="D5" s="56"/>
      <c r="E5" s="56"/>
    </row>
    <row r="6" spans="1:7" ht="18.75" x14ac:dyDescent="0.3">
      <c r="A6" s="105" t="s">
        <v>203</v>
      </c>
      <c r="B6" s="105"/>
      <c r="C6" s="105"/>
      <c r="D6" s="105"/>
      <c r="E6" s="105"/>
    </row>
    <row r="7" spans="1:7" ht="18.75" x14ac:dyDescent="0.3">
      <c r="A7" s="105"/>
      <c r="B7" s="105"/>
      <c r="C7" s="105"/>
      <c r="D7" s="105"/>
      <c r="E7" s="105"/>
    </row>
    <row r="8" spans="1:7" ht="18.75" x14ac:dyDescent="0.3">
      <c r="A8" s="65"/>
      <c r="E8" s="58" t="s">
        <v>2</v>
      </c>
    </row>
    <row r="9" spans="1:7" ht="18.75" x14ac:dyDescent="0.3">
      <c r="A9" s="65"/>
      <c r="E9" s="58"/>
    </row>
    <row r="10" spans="1:7" ht="49.5" x14ac:dyDescent="0.2">
      <c r="A10" s="66" t="s">
        <v>30</v>
      </c>
      <c r="B10" s="15" t="s">
        <v>131</v>
      </c>
      <c r="C10" s="59">
        <v>2018</v>
      </c>
      <c r="D10" s="59" t="s">
        <v>135</v>
      </c>
      <c r="E10" s="59" t="s">
        <v>135</v>
      </c>
      <c r="F10" s="60">
        <v>2019</v>
      </c>
      <c r="G10" s="60">
        <v>2020</v>
      </c>
    </row>
    <row r="11" spans="1:7" x14ac:dyDescent="0.2">
      <c r="A11" s="67" t="s">
        <v>31</v>
      </c>
      <c r="B11" s="16" t="s">
        <v>32</v>
      </c>
      <c r="C11" s="61">
        <f>C12+C16+C22+C28+C37+C40+C43</f>
        <v>7693500</v>
      </c>
      <c r="D11" s="61">
        <f>D12+D16+D22+D28+D40+D43+D37+D34</f>
        <v>0</v>
      </c>
      <c r="E11" s="61">
        <f>E12+E16+E22+E28+E40+E43+E37+E34</f>
        <v>0</v>
      </c>
      <c r="F11" s="61">
        <f>F12+F16+F22+F28+F37+F40+F43</f>
        <v>7981000</v>
      </c>
      <c r="G11" s="61">
        <f>G12+G16+G22+G28+G37+G40+G43</f>
        <v>8215000</v>
      </c>
    </row>
    <row r="12" spans="1:7" x14ac:dyDescent="0.2">
      <c r="A12" s="68" t="s">
        <v>33</v>
      </c>
      <c r="B12" s="17" t="s">
        <v>34</v>
      </c>
      <c r="C12" s="61">
        <f t="shared" ref="C12:G14" si="0">C13</f>
        <v>2517000</v>
      </c>
      <c r="D12" s="61">
        <f t="shared" si="0"/>
        <v>0</v>
      </c>
      <c r="E12" s="61">
        <f t="shared" si="0"/>
        <v>0</v>
      </c>
      <c r="F12" s="61">
        <f t="shared" si="0"/>
        <v>2624000</v>
      </c>
      <c r="G12" s="61">
        <f t="shared" si="0"/>
        <v>2748000</v>
      </c>
    </row>
    <row r="13" spans="1:7" x14ac:dyDescent="0.2">
      <c r="A13" s="68" t="s">
        <v>35</v>
      </c>
      <c r="B13" s="17" t="s">
        <v>36</v>
      </c>
      <c r="C13" s="61">
        <f>C14</f>
        <v>2517000</v>
      </c>
      <c r="D13" s="61">
        <f t="shared" si="0"/>
        <v>0</v>
      </c>
      <c r="E13" s="61">
        <f t="shared" si="0"/>
        <v>0</v>
      </c>
      <c r="F13" s="61">
        <f t="shared" si="0"/>
        <v>2624000</v>
      </c>
      <c r="G13" s="61">
        <f>G14</f>
        <v>2748000</v>
      </c>
    </row>
    <row r="14" spans="1:7" ht="63" x14ac:dyDescent="0.25">
      <c r="A14" s="92" t="s">
        <v>152</v>
      </c>
      <c r="B14" s="17" t="s">
        <v>153</v>
      </c>
      <c r="C14" s="61">
        <f t="shared" si="0"/>
        <v>2517000</v>
      </c>
      <c r="D14" s="61">
        <f t="shared" si="0"/>
        <v>0</v>
      </c>
      <c r="E14" s="61">
        <f t="shared" si="0"/>
        <v>0</v>
      </c>
      <c r="F14" s="61">
        <f t="shared" si="0"/>
        <v>2624000</v>
      </c>
      <c r="G14" s="61">
        <f t="shared" si="0"/>
        <v>2748000</v>
      </c>
    </row>
    <row r="15" spans="1:7" ht="76.5" customHeight="1" x14ac:dyDescent="0.25">
      <c r="A15" s="92" t="s">
        <v>152</v>
      </c>
      <c r="B15" s="75" t="s">
        <v>153</v>
      </c>
      <c r="C15" s="76">
        <v>2517000</v>
      </c>
      <c r="D15" s="76"/>
      <c r="E15" s="76"/>
      <c r="F15" s="79">
        <v>2624000</v>
      </c>
      <c r="G15" s="79">
        <v>2748000</v>
      </c>
    </row>
    <row r="16" spans="1:7" ht="31.5" x14ac:dyDescent="0.2">
      <c r="A16" s="68" t="s">
        <v>136</v>
      </c>
      <c r="B16" s="17" t="s">
        <v>137</v>
      </c>
      <c r="C16" s="61">
        <f>C17</f>
        <v>1030000</v>
      </c>
      <c r="D16" s="61">
        <f>D17</f>
        <v>0</v>
      </c>
      <c r="E16" s="61">
        <f>E17</f>
        <v>0</v>
      </c>
      <c r="F16" s="61">
        <f>F17</f>
        <v>1158000</v>
      </c>
      <c r="G16" s="61">
        <f>G17</f>
        <v>1205000</v>
      </c>
    </row>
    <row r="17" spans="1:7" ht="40.5" customHeight="1" x14ac:dyDescent="0.2">
      <c r="A17" s="77" t="s">
        <v>138</v>
      </c>
      <c r="B17" s="88" t="s">
        <v>139</v>
      </c>
      <c r="C17" s="76">
        <v>1030000</v>
      </c>
      <c r="D17" s="76">
        <f>D18+D19+D20+D21</f>
        <v>0</v>
      </c>
      <c r="E17" s="76">
        <f>E18+E19+E20+E21</f>
        <v>0</v>
      </c>
      <c r="F17" s="76">
        <v>1158000</v>
      </c>
      <c r="G17" s="76">
        <v>1205000</v>
      </c>
    </row>
    <row r="18" spans="1:7" ht="75" customHeight="1" x14ac:dyDescent="0.2">
      <c r="A18" s="77" t="s">
        <v>140</v>
      </c>
      <c r="B18" s="89" t="s">
        <v>181</v>
      </c>
      <c r="C18" s="76">
        <v>358000</v>
      </c>
      <c r="D18" s="76"/>
      <c r="E18" s="76"/>
      <c r="F18" s="79">
        <v>399000</v>
      </c>
      <c r="G18" s="79">
        <v>446000</v>
      </c>
    </row>
    <row r="19" spans="1:7" ht="106.5" customHeight="1" x14ac:dyDescent="0.2">
      <c r="A19" s="77" t="s">
        <v>141</v>
      </c>
      <c r="B19" s="88" t="s">
        <v>182</v>
      </c>
      <c r="C19" s="76">
        <v>3000</v>
      </c>
      <c r="D19" s="76"/>
      <c r="E19" s="76"/>
      <c r="F19" s="79">
        <v>3000</v>
      </c>
      <c r="G19" s="79">
        <v>3000</v>
      </c>
    </row>
    <row r="20" spans="1:7" ht="89.25" customHeight="1" x14ac:dyDescent="0.2">
      <c r="A20" s="77" t="s">
        <v>142</v>
      </c>
      <c r="B20" s="88" t="s">
        <v>183</v>
      </c>
      <c r="C20" s="76">
        <v>743000</v>
      </c>
      <c r="D20" s="76"/>
      <c r="E20" s="76"/>
      <c r="F20" s="79">
        <v>833000</v>
      </c>
      <c r="G20" s="79">
        <v>833000</v>
      </c>
    </row>
    <row r="21" spans="1:7" ht="63" x14ac:dyDescent="0.2">
      <c r="A21" s="69" t="s">
        <v>143</v>
      </c>
      <c r="B21" s="46" t="s">
        <v>184</v>
      </c>
      <c r="C21" s="61">
        <v>-74000</v>
      </c>
      <c r="D21" s="61"/>
      <c r="E21" s="61"/>
      <c r="F21" s="50">
        <v>-77000</v>
      </c>
      <c r="G21" s="50">
        <v>-77000</v>
      </c>
    </row>
    <row r="22" spans="1:7" x14ac:dyDescent="0.2">
      <c r="A22" s="68" t="s">
        <v>37</v>
      </c>
      <c r="B22" s="17" t="s">
        <v>38</v>
      </c>
      <c r="C22" s="61">
        <f>C23+C26</f>
        <v>1348500</v>
      </c>
      <c r="D22" s="61">
        <f>D23+D26</f>
        <v>0</v>
      </c>
      <c r="E22" s="61">
        <f>E23+E26</f>
        <v>0</v>
      </c>
      <c r="F22" s="61">
        <f>F23+F26</f>
        <v>1401000</v>
      </c>
      <c r="G22" s="61">
        <f>G23+G26</f>
        <v>1464000</v>
      </c>
    </row>
    <row r="23" spans="1:7" ht="31.5" x14ac:dyDescent="0.2">
      <c r="A23" s="68" t="s">
        <v>151</v>
      </c>
      <c r="B23" s="17" t="s">
        <v>158</v>
      </c>
      <c r="C23" s="61">
        <f>C24+C25</f>
        <v>700000</v>
      </c>
      <c r="D23" s="61">
        <f>D24+D25</f>
        <v>0</v>
      </c>
      <c r="E23" s="61">
        <f>E24+E25</f>
        <v>0</v>
      </c>
      <c r="F23" s="61">
        <f>F24+F25</f>
        <v>733000</v>
      </c>
      <c r="G23" s="61">
        <f>G24+G25</f>
        <v>769000</v>
      </c>
    </row>
    <row r="24" spans="1:7" ht="31.5" x14ac:dyDescent="0.2">
      <c r="A24" s="68" t="s">
        <v>154</v>
      </c>
      <c r="B24" s="17" t="s">
        <v>155</v>
      </c>
      <c r="C24" s="61">
        <v>650000</v>
      </c>
      <c r="D24" s="61"/>
      <c r="E24" s="61"/>
      <c r="F24" s="50">
        <v>681000</v>
      </c>
      <c r="G24" s="50">
        <v>715000</v>
      </c>
    </row>
    <row r="25" spans="1:7" ht="31.5" x14ac:dyDescent="0.2">
      <c r="A25" s="68" t="s">
        <v>156</v>
      </c>
      <c r="B25" s="17" t="s">
        <v>157</v>
      </c>
      <c r="C25" s="61">
        <v>50000</v>
      </c>
      <c r="D25" s="61"/>
      <c r="E25" s="61"/>
      <c r="F25" s="50">
        <v>52000</v>
      </c>
      <c r="G25" s="50">
        <v>54000</v>
      </c>
    </row>
    <row r="26" spans="1:7" x14ac:dyDescent="0.2">
      <c r="A26" s="68" t="s">
        <v>39</v>
      </c>
      <c r="B26" s="17" t="s">
        <v>40</v>
      </c>
      <c r="C26" s="61">
        <f>C27</f>
        <v>648500</v>
      </c>
      <c r="D26" s="61">
        <f>D27</f>
        <v>0</v>
      </c>
      <c r="E26" s="61">
        <f>E27</f>
        <v>0</v>
      </c>
      <c r="F26" s="61">
        <f>F27</f>
        <v>668000</v>
      </c>
      <c r="G26" s="61">
        <f>G27</f>
        <v>695000</v>
      </c>
    </row>
    <row r="27" spans="1:7" x14ac:dyDescent="0.2">
      <c r="A27" s="68" t="s">
        <v>119</v>
      </c>
      <c r="B27" s="17" t="s">
        <v>40</v>
      </c>
      <c r="C27" s="61">
        <v>648500</v>
      </c>
      <c r="D27" s="61"/>
      <c r="E27" s="61"/>
      <c r="F27" s="50">
        <v>668000</v>
      </c>
      <c r="G27" s="50">
        <v>695000</v>
      </c>
    </row>
    <row r="28" spans="1:7" x14ac:dyDescent="0.2">
      <c r="A28" s="68" t="s">
        <v>41</v>
      </c>
      <c r="B28" s="17" t="s">
        <v>42</v>
      </c>
      <c r="C28" s="61">
        <f>C29+C34</f>
        <v>2796000</v>
      </c>
      <c r="D28" s="61">
        <f t="shared" ref="C28:G29" si="1">D29</f>
        <v>0</v>
      </c>
      <c r="E28" s="61">
        <f t="shared" si="1"/>
        <v>0</v>
      </c>
      <c r="F28" s="61">
        <f>F29+F34</f>
        <v>2796000</v>
      </c>
      <c r="G28" s="61">
        <f>G29+G34</f>
        <v>2796000</v>
      </c>
    </row>
    <row r="29" spans="1:7" x14ac:dyDescent="0.2">
      <c r="A29" s="68" t="s">
        <v>144</v>
      </c>
      <c r="B29" s="17" t="s">
        <v>44</v>
      </c>
      <c r="C29" s="61">
        <f t="shared" si="1"/>
        <v>39000</v>
      </c>
      <c r="D29" s="61">
        <f t="shared" si="1"/>
        <v>0</v>
      </c>
      <c r="E29" s="61">
        <f t="shared" si="1"/>
        <v>0</v>
      </c>
      <c r="F29" s="61">
        <f t="shared" si="1"/>
        <v>39000</v>
      </c>
      <c r="G29" s="61">
        <f t="shared" si="1"/>
        <v>39000</v>
      </c>
    </row>
    <row r="30" spans="1:7" ht="31.5" x14ac:dyDescent="0.2">
      <c r="A30" s="68" t="s">
        <v>43</v>
      </c>
      <c r="B30" s="17" t="s">
        <v>145</v>
      </c>
      <c r="C30" s="61">
        <v>39000</v>
      </c>
      <c r="D30" s="61"/>
      <c r="E30" s="61"/>
      <c r="F30" s="50">
        <v>39000</v>
      </c>
      <c r="G30" s="50">
        <v>39000</v>
      </c>
    </row>
    <row r="31" spans="1:7" hidden="1" x14ac:dyDescent="0.2">
      <c r="A31" s="68" t="s">
        <v>45</v>
      </c>
      <c r="B31" s="17" t="s">
        <v>46</v>
      </c>
      <c r="C31" s="61">
        <f>C32+C33</f>
        <v>0</v>
      </c>
      <c r="D31" s="61">
        <f>D32+D33</f>
        <v>0</v>
      </c>
      <c r="E31" s="61">
        <f>E32+E33</f>
        <v>0</v>
      </c>
      <c r="F31" s="50"/>
      <c r="G31" s="50"/>
    </row>
    <row r="32" spans="1:7" hidden="1" x14ac:dyDescent="0.2">
      <c r="A32" s="68" t="s">
        <v>47</v>
      </c>
      <c r="B32" s="17" t="s">
        <v>48</v>
      </c>
      <c r="C32" s="61"/>
      <c r="D32" s="61"/>
      <c r="E32" s="61"/>
      <c r="F32" s="50"/>
      <c r="G32" s="50"/>
    </row>
    <row r="33" spans="1:7" hidden="1" x14ac:dyDescent="0.2">
      <c r="A33" s="68" t="s">
        <v>49</v>
      </c>
      <c r="B33" s="17" t="s">
        <v>50</v>
      </c>
      <c r="C33" s="61"/>
      <c r="D33" s="61"/>
      <c r="E33" s="61"/>
      <c r="F33" s="50"/>
      <c r="G33" s="50"/>
    </row>
    <row r="34" spans="1:7" x14ac:dyDescent="0.2">
      <c r="A34" s="70" t="s">
        <v>193</v>
      </c>
      <c r="B34" s="17" t="s">
        <v>51</v>
      </c>
      <c r="C34" s="61">
        <f>C35+C36</f>
        <v>2757000</v>
      </c>
      <c r="D34" s="61">
        <f>D35+D36</f>
        <v>0</v>
      </c>
      <c r="E34" s="61">
        <f>E35+E36</f>
        <v>0</v>
      </c>
      <c r="F34" s="61">
        <f>F35+F36</f>
        <v>2757000</v>
      </c>
      <c r="G34" s="61">
        <f>G35+G36</f>
        <v>2757000</v>
      </c>
    </row>
    <row r="35" spans="1:7" ht="31.5" x14ac:dyDescent="0.2">
      <c r="A35" s="90" t="s">
        <v>192</v>
      </c>
      <c r="B35" s="75" t="s">
        <v>185</v>
      </c>
      <c r="C35" s="76">
        <v>2565000</v>
      </c>
      <c r="D35" s="76"/>
      <c r="E35" s="76"/>
      <c r="F35" s="79">
        <v>2565000</v>
      </c>
      <c r="G35" s="79">
        <v>2565000</v>
      </c>
    </row>
    <row r="36" spans="1:7" ht="31.5" x14ac:dyDescent="0.2">
      <c r="A36" s="91" t="s">
        <v>191</v>
      </c>
      <c r="B36" s="75" t="s">
        <v>186</v>
      </c>
      <c r="C36" s="76">
        <v>192000</v>
      </c>
      <c r="D36" s="76"/>
      <c r="E36" s="76"/>
      <c r="F36" s="79">
        <v>192000</v>
      </c>
      <c r="G36" s="79">
        <v>192000</v>
      </c>
    </row>
    <row r="37" spans="1:7" x14ac:dyDescent="0.2">
      <c r="A37" s="68" t="s">
        <v>52</v>
      </c>
      <c r="B37" s="17" t="s">
        <v>53</v>
      </c>
      <c r="C37" s="61">
        <f t="shared" ref="C37:G38" si="2">C38</f>
        <v>0</v>
      </c>
      <c r="D37" s="61">
        <f t="shared" si="2"/>
        <v>0</v>
      </c>
      <c r="E37" s="61">
        <f t="shared" si="2"/>
        <v>0</v>
      </c>
      <c r="F37" s="61">
        <f t="shared" si="2"/>
        <v>0</v>
      </c>
      <c r="G37" s="61">
        <f t="shared" si="2"/>
        <v>0</v>
      </c>
    </row>
    <row r="38" spans="1:7" ht="47.25" x14ac:dyDescent="0.2">
      <c r="A38" s="68" t="s">
        <v>54</v>
      </c>
      <c r="B38" s="17" t="s">
        <v>55</v>
      </c>
      <c r="C38" s="61">
        <f t="shared" si="2"/>
        <v>0</v>
      </c>
      <c r="D38" s="61">
        <f t="shared" si="2"/>
        <v>0</v>
      </c>
      <c r="E38" s="61">
        <f t="shared" si="2"/>
        <v>0</v>
      </c>
      <c r="F38" s="61">
        <f t="shared" si="2"/>
        <v>0</v>
      </c>
      <c r="G38" s="61">
        <f t="shared" si="2"/>
        <v>0</v>
      </c>
    </row>
    <row r="39" spans="1:7" ht="63" x14ac:dyDescent="0.2">
      <c r="A39" s="68" t="s">
        <v>56</v>
      </c>
      <c r="B39" s="17" t="s">
        <v>57</v>
      </c>
      <c r="C39" s="61"/>
      <c r="D39" s="61"/>
      <c r="E39" s="61"/>
      <c r="F39" s="50"/>
      <c r="G39" s="50"/>
    </row>
    <row r="40" spans="1:7" ht="31.5" x14ac:dyDescent="0.2">
      <c r="A40" s="68" t="s">
        <v>58</v>
      </c>
      <c r="B40" s="17" t="s">
        <v>59</v>
      </c>
      <c r="C40" s="61">
        <f>C41</f>
        <v>2000</v>
      </c>
      <c r="D40" s="61">
        <f>D41+D42</f>
        <v>0</v>
      </c>
      <c r="E40" s="61">
        <f>E41+E42</f>
        <v>0</v>
      </c>
      <c r="F40" s="61">
        <f>F41</f>
        <v>2000</v>
      </c>
      <c r="G40" s="61">
        <f>G41</f>
        <v>2000</v>
      </c>
    </row>
    <row r="41" spans="1:7" ht="78.75" x14ac:dyDescent="0.2">
      <c r="A41" s="70" t="s">
        <v>188</v>
      </c>
      <c r="B41" s="17" t="s">
        <v>190</v>
      </c>
      <c r="C41" s="61">
        <v>2000</v>
      </c>
      <c r="D41" s="61"/>
      <c r="E41" s="61"/>
      <c r="F41" s="50">
        <v>2000</v>
      </c>
      <c r="G41" s="50">
        <v>2000</v>
      </c>
    </row>
    <row r="42" spans="1:7" ht="78.75" x14ac:dyDescent="0.2">
      <c r="A42" s="93" t="s">
        <v>189</v>
      </c>
      <c r="B42" s="75" t="s">
        <v>187</v>
      </c>
      <c r="C42" s="76">
        <v>2000</v>
      </c>
      <c r="D42" s="76"/>
      <c r="E42" s="76"/>
      <c r="F42" s="79">
        <v>2000</v>
      </c>
      <c r="G42" s="79">
        <v>2000</v>
      </c>
    </row>
    <row r="43" spans="1:7" ht="31.5" x14ac:dyDescent="0.2">
      <c r="A43" s="68" t="s">
        <v>60</v>
      </c>
      <c r="B43" s="17" t="s">
        <v>61</v>
      </c>
      <c r="C43" s="61">
        <f>C44</f>
        <v>0</v>
      </c>
      <c r="D43" s="61">
        <f>D44</f>
        <v>0</v>
      </c>
      <c r="E43" s="61">
        <f>E44</f>
        <v>0</v>
      </c>
      <c r="F43" s="61">
        <f>F44</f>
        <v>0</v>
      </c>
      <c r="G43" s="61">
        <f>G44</f>
        <v>0</v>
      </c>
    </row>
    <row r="44" spans="1:7" ht="31.5" x14ac:dyDescent="0.2">
      <c r="A44" s="68" t="s">
        <v>122</v>
      </c>
      <c r="B44" s="17" t="s">
        <v>123</v>
      </c>
      <c r="C44" s="61"/>
      <c r="D44" s="61"/>
      <c r="E44" s="61"/>
      <c r="F44" s="50"/>
      <c r="G44" s="50"/>
    </row>
    <row r="45" spans="1:7" x14ac:dyDescent="0.2">
      <c r="A45" s="67" t="s">
        <v>62</v>
      </c>
      <c r="B45" s="16" t="s">
        <v>63</v>
      </c>
      <c r="C45" s="61">
        <f>C46</f>
        <v>4731975</v>
      </c>
      <c r="D45" s="61" t="e">
        <f>D46+D47+D52+#REF!+D59</f>
        <v>#REF!</v>
      </c>
      <c r="E45" s="61" t="e">
        <f>E46+E47+E52+#REF!+E59</f>
        <v>#REF!</v>
      </c>
      <c r="F45" s="61">
        <f>F46</f>
        <v>4691195</v>
      </c>
      <c r="G45" s="61">
        <f>G46</f>
        <v>4045675</v>
      </c>
    </row>
    <row r="46" spans="1:7" ht="31.5" x14ac:dyDescent="0.2">
      <c r="A46" s="68" t="s">
        <v>64</v>
      </c>
      <c r="B46" s="17" t="s">
        <v>65</v>
      </c>
      <c r="C46" s="61">
        <f>C47+C52+C59</f>
        <v>4731975</v>
      </c>
      <c r="D46" s="61" t="e">
        <f>D47+D52+D59+#REF!</f>
        <v>#REF!</v>
      </c>
      <c r="E46" s="61" t="e">
        <f>E47+E52+E59+#REF!</f>
        <v>#REF!</v>
      </c>
      <c r="F46" s="61">
        <f>F47+F52+F59</f>
        <v>4691195</v>
      </c>
      <c r="G46" s="61">
        <f>G47+G52+G59</f>
        <v>4045675</v>
      </c>
    </row>
    <row r="47" spans="1:7" x14ac:dyDescent="0.2">
      <c r="A47" s="71" t="s">
        <v>166</v>
      </c>
      <c r="B47" s="16" t="s">
        <v>194</v>
      </c>
      <c r="C47" s="61">
        <f>C48</f>
        <v>4539600</v>
      </c>
      <c r="D47" s="61">
        <f>D48+D50</f>
        <v>0</v>
      </c>
      <c r="E47" s="61">
        <f>E48+E50</f>
        <v>0</v>
      </c>
      <c r="F47" s="61">
        <f>F48</f>
        <v>4496900</v>
      </c>
      <c r="G47" s="61">
        <f>G48</f>
        <v>3844600</v>
      </c>
    </row>
    <row r="48" spans="1:7" x14ac:dyDescent="0.2">
      <c r="A48" s="95" t="s">
        <v>167</v>
      </c>
      <c r="B48" s="94" t="s">
        <v>195</v>
      </c>
      <c r="C48" s="76">
        <f>C49</f>
        <v>4539600</v>
      </c>
      <c r="D48" s="76">
        <f>D49</f>
        <v>0</v>
      </c>
      <c r="E48" s="76">
        <f>E49</f>
        <v>0</v>
      </c>
      <c r="F48" s="76">
        <f>F49</f>
        <v>4496900</v>
      </c>
      <c r="G48" s="76">
        <f>G49</f>
        <v>3844600</v>
      </c>
    </row>
    <row r="49" spans="1:7" ht="31.5" x14ac:dyDescent="0.2">
      <c r="A49" s="95" t="s">
        <v>169</v>
      </c>
      <c r="B49" s="94" t="s">
        <v>196</v>
      </c>
      <c r="C49" s="79">
        <v>4539600</v>
      </c>
      <c r="D49" s="79"/>
      <c r="E49" s="79"/>
      <c r="F49" s="79">
        <v>4496900</v>
      </c>
      <c r="G49" s="79">
        <v>3844600</v>
      </c>
    </row>
    <row r="50" spans="1:7" ht="31.5" x14ac:dyDescent="0.2">
      <c r="A50" s="74" t="s">
        <v>197</v>
      </c>
      <c r="B50" s="75" t="s">
        <v>149</v>
      </c>
      <c r="C50" s="79">
        <f>C51</f>
        <v>0</v>
      </c>
      <c r="D50" s="79">
        <f>D51</f>
        <v>0</v>
      </c>
      <c r="E50" s="79">
        <f>E51</f>
        <v>0</v>
      </c>
      <c r="F50" s="79">
        <f>F51</f>
        <v>0</v>
      </c>
      <c r="G50" s="79">
        <f>G51</f>
        <v>0</v>
      </c>
    </row>
    <row r="51" spans="1:7" ht="31.5" x14ac:dyDescent="0.2">
      <c r="A51" s="77" t="s">
        <v>197</v>
      </c>
      <c r="B51" s="78" t="s">
        <v>150</v>
      </c>
      <c r="C51" s="79"/>
      <c r="D51" s="79"/>
      <c r="E51" s="79"/>
      <c r="F51" s="79"/>
      <c r="G51" s="79"/>
    </row>
    <row r="52" spans="1:7" x14ac:dyDescent="0.2">
      <c r="A52" s="67" t="s">
        <v>168</v>
      </c>
      <c r="B52" s="16" t="s">
        <v>198</v>
      </c>
      <c r="C52" s="61">
        <f>C53+C55+C57</f>
        <v>192375</v>
      </c>
      <c r="D52" s="61">
        <f>D53+D55+D57</f>
        <v>0</v>
      </c>
      <c r="E52" s="61">
        <f>E53+E55+E57</f>
        <v>0</v>
      </c>
      <c r="F52" s="61">
        <f>F53+F55+F57</f>
        <v>194295</v>
      </c>
      <c r="G52" s="61">
        <f>G53+G55+G57</f>
        <v>201075</v>
      </c>
    </row>
    <row r="53" spans="1:7" ht="31.5" x14ac:dyDescent="0.2">
      <c r="A53" s="95" t="s">
        <v>170</v>
      </c>
      <c r="B53" s="75" t="s">
        <v>66</v>
      </c>
      <c r="C53" s="76">
        <f>C54</f>
        <v>6200</v>
      </c>
      <c r="D53" s="76">
        <f>D54</f>
        <v>0</v>
      </c>
      <c r="E53" s="76">
        <f>E54</f>
        <v>0</v>
      </c>
      <c r="F53" s="76">
        <f>F54</f>
        <v>6200</v>
      </c>
      <c r="G53" s="76">
        <f>G54</f>
        <v>6200</v>
      </c>
    </row>
    <row r="54" spans="1:7" ht="31.5" x14ac:dyDescent="0.2">
      <c r="A54" s="95" t="s">
        <v>171</v>
      </c>
      <c r="B54" s="78" t="s">
        <v>199</v>
      </c>
      <c r="C54" s="79">
        <v>6200</v>
      </c>
      <c r="D54" s="79"/>
      <c r="E54" s="79"/>
      <c r="F54" s="79">
        <v>6200</v>
      </c>
      <c r="G54" s="79">
        <v>6200</v>
      </c>
    </row>
    <row r="55" spans="1:7" ht="31.5" x14ac:dyDescent="0.2">
      <c r="A55" s="95" t="s">
        <v>172</v>
      </c>
      <c r="B55" s="75" t="s">
        <v>67</v>
      </c>
      <c r="C55" s="76">
        <f>C56</f>
        <v>186175</v>
      </c>
      <c r="D55" s="76">
        <f>D56</f>
        <v>0</v>
      </c>
      <c r="E55" s="76">
        <f>E56</f>
        <v>0</v>
      </c>
      <c r="F55" s="76">
        <f>F56</f>
        <v>188095</v>
      </c>
      <c r="G55" s="76">
        <f>G56</f>
        <v>194875</v>
      </c>
    </row>
    <row r="56" spans="1:7" ht="47.25" x14ac:dyDescent="0.2">
      <c r="A56" s="95" t="s">
        <v>173</v>
      </c>
      <c r="B56" s="78" t="s">
        <v>200</v>
      </c>
      <c r="C56" s="79">
        <v>186175</v>
      </c>
      <c r="D56" s="79"/>
      <c r="E56" s="76"/>
      <c r="F56" s="79">
        <v>188095</v>
      </c>
      <c r="G56" s="79">
        <v>194875</v>
      </c>
    </row>
    <row r="57" spans="1:7" ht="0.75" customHeight="1" x14ac:dyDescent="0.2">
      <c r="A57" s="72"/>
      <c r="B57" s="17"/>
      <c r="C57" s="61"/>
      <c r="D57" s="61">
        <f>D58</f>
        <v>0</v>
      </c>
      <c r="E57" s="61">
        <f>E58</f>
        <v>0</v>
      </c>
      <c r="F57" s="61"/>
      <c r="G57" s="61"/>
    </row>
    <row r="58" spans="1:7" hidden="1" x14ac:dyDescent="0.2">
      <c r="A58" s="86"/>
      <c r="B58" s="87"/>
      <c r="C58" s="85"/>
      <c r="D58" s="85"/>
      <c r="E58" s="84"/>
      <c r="F58" s="85"/>
      <c r="G58" s="85"/>
    </row>
    <row r="59" spans="1:7" x14ac:dyDescent="0.2">
      <c r="A59" s="67" t="s">
        <v>174</v>
      </c>
      <c r="B59" s="16" t="s">
        <v>68</v>
      </c>
      <c r="C59" s="61">
        <f>C60</f>
        <v>0</v>
      </c>
      <c r="D59" s="61">
        <f t="shared" ref="D59:G60" si="3">D60</f>
        <v>0</v>
      </c>
      <c r="E59" s="61">
        <f t="shared" si="3"/>
        <v>0</v>
      </c>
      <c r="F59" s="61">
        <f t="shared" si="3"/>
        <v>0</v>
      </c>
      <c r="G59" s="61">
        <f t="shared" si="3"/>
        <v>0</v>
      </c>
    </row>
    <row r="60" spans="1:7" x14ac:dyDescent="0.2">
      <c r="A60" s="74" t="s">
        <v>177</v>
      </c>
      <c r="B60" s="75" t="s">
        <v>179</v>
      </c>
      <c r="C60" s="76">
        <f>C61</f>
        <v>0</v>
      </c>
      <c r="D60" s="76">
        <f t="shared" si="3"/>
        <v>0</v>
      </c>
      <c r="E60" s="76">
        <f t="shared" si="3"/>
        <v>0</v>
      </c>
      <c r="F60" s="76">
        <f t="shared" si="3"/>
        <v>0</v>
      </c>
      <c r="G60" s="76">
        <f t="shared" si="3"/>
        <v>0</v>
      </c>
    </row>
    <row r="61" spans="1:7" ht="31.5" x14ac:dyDescent="0.2">
      <c r="A61" s="77" t="s">
        <v>178</v>
      </c>
      <c r="B61" s="78" t="s">
        <v>180</v>
      </c>
      <c r="C61" s="79">
        <v>0</v>
      </c>
      <c r="D61" s="76"/>
      <c r="E61" s="76"/>
      <c r="F61" s="79">
        <v>0</v>
      </c>
      <c r="G61" s="79">
        <v>0</v>
      </c>
    </row>
    <row r="62" spans="1:7" ht="31.5" hidden="1" x14ac:dyDescent="0.2">
      <c r="A62" s="67" t="s">
        <v>69</v>
      </c>
      <c r="B62" s="16" t="s">
        <v>70</v>
      </c>
      <c r="C62" s="61">
        <f>C63+C68</f>
        <v>0</v>
      </c>
      <c r="D62" s="61">
        <f>D63+D68</f>
        <v>0</v>
      </c>
      <c r="E62" s="61">
        <f>E63+E68</f>
        <v>0</v>
      </c>
      <c r="F62" s="50"/>
      <c r="G62" s="50"/>
    </row>
    <row r="63" spans="1:7" hidden="1" x14ac:dyDescent="0.2">
      <c r="A63" s="68" t="s">
        <v>71</v>
      </c>
      <c r="B63" s="17" t="s">
        <v>72</v>
      </c>
      <c r="C63" s="61"/>
      <c r="D63" s="61">
        <f>D64+D66</f>
        <v>0</v>
      </c>
      <c r="E63" s="61">
        <f>E64+E66</f>
        <v>0</v>
      </c>
      <c r="F63" s="50"/>
      <c r="G63" s="50"/>
    </row>
    <row r="64" spans="1:7" hidden="1" x14ac:dyDescent="0.2">
      <c r="A64" s="67" t="s">
        <v>73</v>
      </c>
      <c r="B64" s="16" t="s">
        <v>74</v>
      </c>
      <c r="C64" s="61">
        <f>C65</f>
        <v>0</v>
      </c>
      <c r="D64" s="61">
        <f>D65</f>
        <v>0</v>
      </c>
      <c r="E64" s="61">
        <f>E65</f>
        <v>0</v>
      </c>
      <c r="F64" s="50"/>
      <c r="G64" s="50"/>
    </row>
    <row r="65" spans="1:7" ht="47.25" hidden="1" x14ac:dyDescent="0.2">
      <c r="A65" s="68" t="s">
        <v>75</v>
      </c>
      <c r="B65" s="17" t="s">
        <v>76</v>
      </c>
      <c r="C65" s="61">
        <v>0</v>
      </c>
      <c r="D65" s="61">
        <v>0</v>
      </c>
      <c r="E65" s="61">
        <v>0</v>
      </c>
      <c r="F65" s="50"/>
      <c r="G65" s="50"/>
    </row>
    <row r="66" spans="1:7" hidden="1" x14ac:dyDescent="0.2">
      <c r="A66" s="67" t="s">
        <v>77</v>
      </c>
      <c r="B66" s="16" t="s">
        <v>78</v>
      </c>
      <c r="C66" s="61">
        <f>C67</f>
        <v>0</v>
      </c>
      <c r="D66" s="61">
        <f>D67</f>
        <v>0</v>
      </c>
      <c r="E66" s="61">
        <f>E67</f>
        <v>0</v>
      </c>
      <c r="F66" s="50"/>
      <c r="G66" s="50"/>
    </row>
    <row r="67" spans="1:7" ht="47.25" hidden="1" x14ac:dyDescent="0.2">
      <c r="A67" s="68" t="s">
        <v>79</v>
      </c>
      <c r="B67" s="17" t="s">
        <v>80</v>
      </c>
      <c r="C67" s="61"/>
      <c r="D67" s="61"/>
      <c r="E67" s="61"/>
      <c r="F67" s="50"/>
      <c r="G67" s="50"/>
    </row>
    <row r="68" spans="1:7" ht="31.5" hidden="1" x14ac:dyDescent="0.2">
      <c r="A68" s="68" t="s">
        <v>81</v>
      </c>
      <c r="B68" s="17" t="s">
        <v>82</v>
      </c>
      <c r="C68" s="61">
        <f t="shared" ref="C68:E69" si="4">C69</f>
        <v>0</v>
      </c>
      <c r="D68" s="61">
        <f>D69</f>
        <v>0</v>
      </c>
      <c r="E68" s="61">
        <f t="shared" si="4"/>
        <v>0</v>
      </c>
      <c r="F68" s="50"/>
      <c r="G68" s="50"/>
    </row>
    <row r="69" spans="1:7" hidden="1" x14ac:dyDescent="0.2">
      <c r="A69" s="67" t="s">
        <v>83</v>
      </c>
      <c r="B69" s="16" t="s">
        <v>84</v>
      </c>
      <c r="C69" s="61">
        <f t="shared" si="4"/>
        <v>0</v>
      </c>
      <c r="D69" s="61">
        <f t="shared" si="4"/>
        <v>0</v>
      </c>
      <c r="E69" s="61">
        <f t="shared" si="4"/>
        <v>0</v>
      </c>
      <c r="F69" s="50"/>
      <c r="G69" s="50"/>
    </row>
    <row r="70" spans="1:7" ht="31.5" hidden="1" x14ac:dyDescent="0.2">
      <c r="A70" s="68" t="s">
        <v>85</v>
      </c>
      <c r="B70" s="17" t="s">
        <v>86</v>
      </c>
      <c r="C70" s="61"/>
      <c r="D70" s="61"/>
      <c r="E70" s="61"/>
      <c r="F70" s="50"/>
      <c r="G70" s="50"/>
    </row>
    <row r="71" spans="1:7" hidden="1" x14ac:dyDescent="0.2">
      <c r="A71" s="68"/>
      <c r="B71" s="16" t="s">
        <v>87</v>
      </c>
      <c r="C71" s="61">
        <f>C46</f>
        <v>4731975</v>
      </c>
      <c r="D71" s="61" t="e">
        <f>D46</f>
        <v>#REF!</v>
      </c>
      <c r="E71" s="61" t="e">
        <f>E46</f>
        <v>#REF!</v>
      </c>
      <c r="F71" s="50"/>
      <c r="G71" s="50"/>
    </row>
    <row r="72" spans="1:7" x14ac:dyDescent="0.2">
      <c r="A72" s="68"/>
      <c r="B72" s="16" t="s">
        <v>88</v>
      </c>
      <c r="C72" s="61">
        <f>C11+C45</f>
        <v>12425475</v>
      </c>
      <c r="D72" s="61" t="e">
        <f>D11+D45</f>
        <v>#REF!</v>
      </c>
      <c r="E72" s="61" t="e">
        <f>E11+E45</f>
        <v>#REF!</v>
      </c>
      <c r="F72" s="61">
        <f>F11+F45</f>
        <v>12672195</v>
      </c>
      <c r="G72" s="61">
        <f>G11+G45</f>
        <v>12260675</v>
      </c>
    </row>
    <row r="74" spans="1:7" ht="18.75" x14ac:dyDescent="0.3">
      <c r="B74" s="1"/>
      <c r="C74" s="53"/>
      <c r="D74" s="56"/>
      <c r="E74" s="54"/>
    </row>
    <row r="75" spans="1:7" ht="12.75" x14ac:dyDescent="0.2">
      <c r="C75" s="54"/>
      <c r="D75" s="54"/>
      <c r="E75" s="54"/>
    </row>
    <row r="76" spans="1:7" ht="12.75" x14ac:dyDescent="0.2">
      <c r="C76" s="54"/>
      <c r="D76" s="54"/>
      <c r="E76" s="54"/>
    </row>
    <row r="77" spans="1:7" ht="12.75" x14ac:dyDescent="0.2">
      <c r="C77" s="54"/>
      <c r="D77" s="54"/>
      <c r="E77" s="54"/>
    </row>
    <row r="78" spans="1:7" ht="12.75" x14ac:dyDescent="0.2">
      <c r="A78" s="73"/>
      <c r="B78" s="18"/>
      <c r="C78" s="62"/>
      <c r="D78" s="62"/>
      <c r="E78" s="62"/>
    </row>
    <row r="79" spans="1:7" ht="12.75" x14ac:dyDescent="0.2">
      <c r="A79" s="73"/>
      <c r="B79" s="18"/>
      <c r="C79" s="62"/>
      <c r="D79" s="62"/>
      <c r="E79" s="62"/>
    </row>
    <row r="80" spans="1:7" ht="12.75" x14ac:dyDescent="0.2">
      <c r="C80" s="54"/>
      <c r="D80" s="54"/>
      <c r="E80" s="54"/>
    </row>
    <row r="81" spans="3:5" ht="12.75" x14ac:dyDescent="0.2">
      <c r="C81" s="54"/>
      <c r="D81" s="54"/>
      <c r="E81" s="54"/>
    </row>
    <row r="82" spans="3:5" ht="12.75" x14ac:dyDescent="0.2">
      <c r="C82" s="54"/>
      <c r="D82" s="54"/>
      <c r="E82" s="54"/>
    </row>
    <row r="83" spans="3:5" ht="12.75" x14ac:dyDescent="0.2">
      <c r="C83" s="54"/>
      <c r="D83" s="54"/>
      <c r="E83" s="54"/>
    </row>
    <row r="84" spans="3:5" ht="12.75" x14ac:dyDescent="0.2">
      <c r="C84" s="54"/>
      <c r="D84" s="54"/>
      <c r="E84" s="54"/>
    </row>
    <row r="85" spans="3:5" ht="12.75" x14ac:dyDescent="0.2">
      <c r="C85" s="54"/>
      <c r="D85" s="54"/>
      <c r="E85" s="54"/>
    </row>
    <row r="86" spans="3:5" ht="12.75" x14ac:dyDescent="0.2">
      <c r="C86" s="54"/>
      <c r="D86" s="54"/>
      <c r="E86" s="54"/>
    </row>
    <row r="87" spans="3:5" ht="12.75" x14ac:dyDescent="0.2">
      <c r="C87" s="54"/>
      <c r="D87" s="54"/>
      <c r="E87" s="54"/>
    </row>
    <row r="88" spans="3:5" ht="12.75" x14ac:dyDescent="0.2">
      <c r="C88" s="54"/>
      <c r="D88" s="54"/>
      <c r="E88" s="54"/>
    </row>
    <row r="89" spans="3:5" ht="12.75" x14ac:dyDescent="0.2">
      <c r="C89" s="54"/>
      <c r="D89" s="54"/>
      <c r="E89" s="54"/>
    </row>
    <row r="90" spans="3:5" ht="12.75" x14ac:dyDescent="0.2">
      <c r="C90" s="54"/>
      <c r="D90" s="54"/>
      <c r="E90" s="54"/>
    </row>
    <row r="91" spans="3:5" ht="12.75" x14ac:dyDescent="0.2">
      <c r="C91" s="54"/>
      <c r="D91" s="54"/>
      <c r="E91" s="54"/>
    </row>
    <row r="92" spans="3:5" ht="12.75" x14ac:dyDescent="0.2">
      <c r="C92" s="54"/>
      <c r="D92" s="54"/>
      <c r="E92" s="54"/>
    </row>
    <row r="93" spans="3:5" ht="12.75" x14ac:dyDescent="0.2">
      <c r="C93" s="54"/>
      <c r="D93" s="54"/>
      <c r="E93" s="54"/>
    </row>
    <row r="94" spans="3:5" ht="12.75" x14ac:dyDescent="0.2">
      <c r="C94" s="54"/>
      <c r="D94" s="54"/>
      <c r="E94" s="54"/>
    </row>
    <row r="95" spans="3:5" ht="12.75" x14ac:dyDescent="0.2">
      <c r="C95" s="54"/>
      <c r="D95" s="54"/>
      <c r="E95" s="54"/>
    </row>
    <row r="96" spans="3:5" ht="12.75" x14ac:dyDescent="0.2">
      <c r="C96" s="54"/>
      <c r="D96" s="54"/>
      <c r="E96" s="54"/>
    </row>
    <row r="97" spans="1:5" ht="12.75" x14ac:dyDescent="0.2">
      <c r="C97" s="54"/>
      <c r="D97" s="54"/>
      <c r="E97" s="54"/>
    </row>
    <row r="98" spans="1:5" ht="12.75" x14ac:dyDescent="0.2">
      <c r="C98" s="54"/>
      <c r="D98" s="54"/>
      <c r="E98" s="54"/>
    </row>
    <row r="99" spans="1:5" ht="12.75" x14ac:dyDescent="0.2">
      <c r="C99" s="54"/>
      <c r="D99" s="54"/>
      <c r="E99" s="54"/>
    </row>
    <row r="100" spans="1:5" ht="12.75" x14ac:dyDescent="0.2">
      <c r="C100" s="54"/>
      <c r="D100" s="54"/>
      <c r="E100" s="54"/>
    </row>
    <row r="101" spans="1:5" ht="12.75" x14ac:dyDescent="0.2">
      <c r="C101" s="54"/>
      <c r="D101" s="54"/>
      <c r="E101" s="54"/>
    </row>
    <row r="102" spans="1:5" ht="12.75" x14ac:dyDescent="0.2">
      <c r="C102" s="54"/>
      <c r="D102" s="54"/>
      <c r="E102" s="54"/>
    </row>
    <row r="103" spans="1:5" ht="12.75" x14ac:dyDescent="0.2">
      <c r="C103" s="54"/>
      <c r="D103" s="54"/>
      <c r="E103" s="54"/>
    </row>
    <row r="104" spans="1:5" ht="12.75" x14ac:dyDescent="0.2">
      <c r="C104" s="54"/>
      <c r="D104" s="54"/>
      <c r="E104" s="54"/>
    </row>
    <row r="105" spans="1:5" ht="12.75" x14ac:dyDescent="0.2">
      <c r="C105" s="54"/>
      <c r="D105" s="54"/>
      <c r="E105" s="54"/>
    </row>
    <row r="106" spans="1:5" ht="12.75" x14ac:dyDescent="0.2">
      <c r="C106" s="54"/>
      <c r="D106" s="54"/>
      <c r="E106" s="54"/>
    </row>
    <row r="107" spans="1:5" ht="12.75" x14ac:dyDescent="0.2">
      <c r="C107" s="54"/>
      <c r="D107" s="54"/>
      <c r="E107" s="54"/>
    </row>
    <row r="111" spans="1:5" ht="18.75" x14ac:dyDescent="0.3">
      <c r="A111" s="107"/>
      <c r="B111" s="107"/>
      <c r="C111" s="107"/>
      <c r="D111" s="107"/>
      <c r="E111" s="107"/>
    </row>
  </sheetData>
  <mergeCells count="3">
    <mergeCell ref="A6:E6"/>
    <mergeCell ref="A111:E111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163</v>
      </c>
      <c r="D3" s="1"/>
      <c r="E3" s="1"/>
    </row>
    <row r="4" spans="1:7" ht="18.75" x14ac:dyDescent="0.3">
      <c r="A4" s="13"/>
      <c r="B4" s="1" t="s">
        <v>29</v>
      </c>
      <c r="C4" s="47" t="s">
        <v>207</v>
      </c>
      <c r="D4" s="1"/>
      <c r="E4" s="1"/>
    </row>
    <row r="5" spans="1:7" ht="15.75" x14ac:dyDescent="0.25">
      <c r="C5" s="14"/>
      <c r="D5" s="19"/>
      <c r="E5" s="19"/>
    </row>
    <row r="6" spans="1:7" ht="15.75" x14ac:dyDescent="0.25">
      <c r="C6" s="14"/>
      <c r="D6" s="14"/>
      <c r="E6" s="14"/>
    </row>
    <row r="7" spans="1:7" ht="45.75" customHeight="1" x14ac:dyDescent="0.3">
      <c r="A7" s="104" t="s">
        <v>205</v>
      </c>
      <c r="B7" s="105"/>
      <c r="C7" s="105"/>
      <c r="D7" s="105"/>
      <c r="E7" s="105"/>
    </row>
    <row r="8" spans="1:7" ht="37.5" customHeight="1" x14ac:dyDescent="0.2">
      <c r="A8" s="108" t="s">
        <v>159</v>
      </c>
      <c r="B8" s="108"/>
      <c r="C8" s="108"/>
      <c r="D8" s="108"/>
      <c r="E8" s="108"/>
    </row>
    <row r="9" spans="1:7" ht="18.75" x14ac:dyDescent="0.2">
      <c r="A9" s="19"/>
      <c r="B9" s="19"/>
      <c r="C9" s="20"/>
      <c r="D9" s="20"/>
      <c r="E9" s="21" t="s">
        <v>2</v>
      </c>
    </row>
    <row r="10" spans="1:7" ht="15.75" x14ac:dyDescent="0.2">
      <c r="A10" s="19"/>
      <c r="B10" s="19"/>
      <c r="C10" s="20"/>
      <c r="D10" s="20"/>
      <c r="E10" s="20"/>
    </row>
    <row r="11" spans="1:7" ht="18.75" x14ac:dyDescent="0.3">
      <c r="A11" s="22" t="s">
        <v>132</v>
      </c>
      <c r="B11" s="23" t="s">
        <v>133</v>
      </c>
      <c r="C11" s="4">
        <v>2018</v>
      </c>
      <c r="D11" s="4" t="s">
        <v>147</v>
      </c>
      <c r="E11" s="4" t="s">
        <v>148</v>
      </c>
      <c r="F11" s="48">
        <v>2019</v>
      </c>
      <c r="G11" s="48">
        <v>2020</v>
      </c>
    </row>
    <row r="12" spans="1:7" ht="18.75" x14ac:dyDescent="0.3">
      <c r="A12" s="24" t="s">
        <v>89</v>
      </c>
      <c r="B12" s="25" t="s">
        <v>90</v>
      </c>
      <c r="C12" s="26">
        <f>C13+C14+C15</f>
        <v>3254100</v>
      </c>
      <c r="D12" s="26">
        <f>D13+D14+D15</f>
        <v>0</v>
      </c>
      <c r="E12" s="26">
        <f>E13+E14+E15</f>
        <v>0</v>
      </c>
      <c r="F12" s="26">
        <f>F13+F14+F15</f>
        <v>3254100</v>
      </c>
      <c r="G12" s="26">
        <f>G13+G14+G15</f>
        <v>3254100</v>
      </c>
    </row>
    <row r="13" spans="1:7" ht="37.5" x14ac:dyDescent="0.3">
      <c r="A13" s="27" t="s">
        <v>91</v>
      </c>
      <c r="B13" s="28" t="s">
        <v>92</v>
      </c>
      <c r="C13" s="80">
        <v>764000</v>
      </c>
      <c r="D13" s="29"/>
      <c r="E13" s="29"/>
      <c r="F13" s="29">
        <v>764000</v>
      </c>
      <c r="G13" s="29">
        <v>764000</v>
      </c>
    </row>
    <row r="14" spans="1:7" ht="56.25" x14ac:dyDescent="0.3">
      <c r="A14" s="27" t="s">
        <v>117</v>
      </c>
      <c r="B14" s="28" t="s">
        <v>116</v>
      </c>
      <c r="C14" s="80"/>
      <c r="D14" s="29"/>
      <c r="E14" s="29"/>
      <c r="F14" s="29"/>
      <c r="G14" s="29"/>
    </row>
    <row r="15" spans="1:7" ht="56.25" x14ac:dyDescent="0.3">
      <c r="A15" s="27" t="s">
        <v>93</v>
      </c>
      <c r="B15" s="28" t="s">
        <v>94</v>
      </c>
      <c r="C15" s="80">
        <v>2490100</v>
      </c>
      <c r="D15" s="29"/>
      <c r="E15" s="29"/>
      <c r="F15" s="29">
        <v>2490100</v>
      </c>
      <c r="G15" s="29">
        <v>2490100</v>
      </c>
    </row>
    <row r="16" spans="1:7" ht="18.75" hidden="1" x14ac:dyDescent="0.3">
      <c r="A16" s="27" t="s">
        <v>118</v>
      </c>
      <c r="B16" s="30" t="s">
        <v>95</v>
      </c>
      <c r="C16" s="80"/>
      <c r="D16" s="29"/>
      <c r="E16" s="29"/>
      <c r="F16" s="29"/>
      <c r="G16" s="29"/>
    </row>
    <row r="17" spans="1:7" ht="18.75" hidden="1" x14ac:dyDescent="0.3">
      <c r="A17" s="24" t="s">
        <v>96</v>
      </c>
      <c r="B17" s="25" t="s">
        <v>97</v>
      </c>
      <c r="C17" s="81"/>
      <c r="D17" s="26"/>
      <c r="E17" s="26"/>
      <c r="F17" s="29"/>
      <c r="G17" s="29"/>
    </row>
    <row r="18" spans="1:7" ht="18.75" hidden="1" x14ac:dyDescent="0.3">
      <c r="A18" s="27" t="s">
        <v>98</v>
      </c>
      <c r="B18" s="30" t="s">
        <v>99</v>
      </c>
      <c r="C18" s="80"/>
      <c r="D18" s="29"/>
      <c r="E18" s="29"/>
      <c r="F18" s="29"/>
      <c r="G18" s="29"/>
    </row>
    <row r="19" spans="1:7" ht="18.75" x14ac:dyDescent="0.3">
      <c r="A19" s="27" t="s">
        <v>118</v>
      </c>
      <c r="B19" s="30" t="s">
        <v>95</v>
      </c>
      <c r="C19" s="80"/>
      <c r="D19" s="29"/>
      <c r="E19" s="29"/>
      <c r="F19" s="29"/>
      <c r="G19" s="29"/>
    </row>
    <row r="20" spans="1:7" s="45" customFormat="1" ht="18.75" x14ac:dyDescent="0.3">
      <c r="A20" s="44" t="s">
        <v>96</v>
      </c>
      <c r="B20" s="34" t="s">
        <v>97</v>
      </c>
      <c r="C20" s="81">
        <f>C21</f>
        <v>186175</v>
      </c>
      <c r="D20" s="26">
        <f>D21</f>
        <v>0</v>
      </c>
      <c r="E20" s="26">
        <f>E21</f>
        <v>0</v>
      </c>
      <c r="F20" s="26">
        <f>F21</f>
        <v>188095</v>
      </c>
      <c r="G20" s="26">
        <f>G21</f>
        <v>194875</v>
      </c>
    </row>
    <row r="21" spans="1:7" s="42" customFormat="1" ht="18.75" x14ac:dyDescent="0.3">
      <c r="A21" s="27" t="s">
        <v>98</v>
      </c>
      <c r="B21" s="43" t="s">
        <v>99</v>
      </c>
      <c r="C21" s="80">
        <v>186175</v>
      </c>
      <c r="D21" s="29"/>
      <c r="E21" s="29"/>
      <c r="F21" s="29">
        <v>188095</v>
      </c>
      <c r="G21" s="29">
        <v>194875</v>
      </c>
    </row>
    <row r="22" spans="1:7" ht="37.5" x14ac:dyDescent="0.3">
      <c r="A22" s="24" t="s">
        <v>100</v>
      </c>
      <c r="B22" s="31" t="s">
        <v>101</v>
      </c>
      <c r="C22" s="82">
        <f>C23+C24+C25</f>
        <v>136200</v>
      </c>
      <c r="D22" s="32">
        <f>D23+D24</f>
        <v>0</v>
      </c>
      <c r="E22" s="32">
        <f>E23+E24</f>
        <v>0</v>
      </c>
      <c r="F22" s="32">
        <f>F23+F24+F25</f>
        <v>136200</v>
      </c>
      <c r="G22" s="32">
        <f>G23+G24+G25</f>
        <v>136200</v>
      </c>
    </row>
    <row r="23" spans="1:7" ht="18.75" x14ac:dyDescent="0.3">
      <c r="A23" s="38" t="s">
        <v>127</v>
      </c>
      <c r="B23" s="41" t="s">
        <v>128</v>
      </c>
      <c r="C23" s="83">
        <v>6200</v>
      </c>
      <c r="D23" s="33"/>
      <c r="E23" s="33"/>
      <c r="F23" s="29">
        <v>6200</v>
      </c>
      <c r="G23" s="29">
        <v>6200</v>
      </c>
    </row>
    <row r="24" spans="1:7" ht="18.75" x14ac:dyDescent="0.3">
      <c r="A24" s="27" t="s">
        <v>102</v>
      </c>
      <c r="B24" s="30" t="s">
        <v>103</v>
      </c>
      <c r="C24" s="83">
        <v>100000</v>
      </c>
      <c r="D24" s="33"/>
      <c r="E24" s="33"/>
      <c r="F24" s="29">
        <v>100000</v>
      </c>
      <c r="G24" s="29">
        <v>100000</v>
      </c>
    </row>
    <row r="25" spans="1:7" ht="37.5" x14ac:dyDescent="0.3">
      <c r="A25" s="27" t="s">
        <v>176</v>
      </c>
      <c r="B25" s="30" t="s">
        <v>175</v>
      </c>
      <c r="C25" s="83">
        <v>30000</v>
      </c>
      <c r="D25" s="33"/>
      <c r="E25" s="33"/>
      <c r="F25" s="29">
        <v>30000</v>
      </c>
      <c r="G25" s="29">
        <v>30000</v>
      </c>
    </row>
    <row r="26" spans="1:7" ht="18.75" x14ac:dyDescent="0.3">
      <c r="A26" s="24" t="s">
        <v>124</v>
      </c>
      <c r="B26" s="25" t="s">
        <v>120</v>
      </c>
      <c r="C26" s="82">
        <f>C27+C28</f>
        <v>1030000</v>
      </c>
      <c r="D26" s="32">
        <f>D27+D28</f>
        <v>0</v>
      </c>
      <c r="E26" s="32">
        <f>E27+E28</f>
        <v>0</v>
      </c>
      <c r="F26" s="32">
        <f>F27+F28</f>
        <v>1158000</v>
      </c>
      <c r="G26" s="32">
        <f>G27+G28</f>
        <v>1205000</v>
      </c>
    </row>
    <row r="27" spans="1:7" s="40" customFormat="1" ht="18.75" x14ac:dyDescent="0.3">
      <c r="A27" s="96" t="s">
        <v>129</v>
      </c>
      <c r="B27" s="97" t="s">
        <v>201</v>
      </c>
      <c r="C27" s="98">
        <v>1030000</v>
      </c>
      <c r="D27" s="99"/>
      <c r="E27" s="99"/>
      <c r="F27" s="99">
        <v>1158000</v>
      </c>
      <c r="G27" s="99">
        <v>1205000</v>
      </c>
    </row>
    <row r="28" spans="1:7" ht="18.75" x14ac:dyDescent="0.3">
      <c r="A28" s="38" t="s">
        <v>125</v>
      </c>
      <c r="B28" s="39" t="s">
        <v>121</v>
      </c>
      <c r="C28" s="83">
        <v>0</v>
      </c>
      <c r="D28" s="33"/>
      <c r="E28" s="33"/>
      <c r="F28" s="29">
        <v>0</v>
      </c>
      <c r="G28" s="29">
        <v>0</v>
      </c>
    </row>
    <row r="29" spans="1:7" ht="18.75" x14ac:dyDescent="0.3">
      <c r="A29" s="24" t="s">
        <v>104</v>
      </c>
      <c r="B29" s="25" t="s">
        <v>105</v>
      </c>
      <c r="C29" s="82">
        <f>C30+C32</f>
        <v>3684000</v>
      </c>
      <c r="D29" s="82">
        <f>D30+D32</f>
        <v>0</v>
      </c>
      <c r="E29" s="82">
        <f>E30+E32</f>
        <v>0</v>
      </c>
      <c r="F29" s="82">
        <f>F30+F32</f>
        <v>3800800</v>
      </c>
      <c r="G29" s="82">
        <f>G30+G32</f>
        <v>3335500</v>
      </c>
    </row>
    <row r="30" spans="1:7" ht="18.75" x14ac:dyDescent="0.3">
      <c r="A30" s="38" t="s">
        <v>164</v>
      </c>
      <c r="B30" s="39" t="s">
        <v>165</v>
      </c>
      <c r="C30" s="82">
        <v>36000</v>
      </c>
      <c r="D30" s="32"/>
      <c r="E30" s="32"/>
      <c r="F30" s="32">
        <v>36000</v>
      </c>
      <c r="G30" s="32">
        <v>36000</v>
      </c>
    </row>
    <row r="31" spans="1:7" ht="18.75" x14ac:dyDescent="0.3">
      <c r="A31" s="38" t="s">
        <v>160</v>
      </c>
      <c r="B31" s="39" t="s">
        <v>161</v>
      </c>
      <c r="C31" s="83">
        <v>0</v>
      </c>
      <c r="D31" s="32"/>
      <c r="E31" s="32"/>
      <c r="F31" s="29"/>
      <c r="G31" s="29"/>
    </row>
    <row r="32" spans="1:7" ht="18.75" x14ac:dyDescent="0.3">
      <c r="A32" s="38" t="s">
        <v>106</v>
      </c>
      <c r="B32" s="39" t="s">
        <v>107</v>
      </c>
      <c r="C32" s="83">
        <v>3648000</v>
      </c>
      <c r="D32" s="33"/>
      <c r="E32" s="33"/>
      <c r="F32" s="29">
        <v>3764800</v>
      </c>
      <c r="G32" s="29">
        <v>3299500</v>
      </c>
    </row>
    <row r="33" spans="1:7" ht="18.75" x14ac:dyDescent="0.3">
      <c r="A33" s="100" t="s">
        <v>108</v>
      </c>
      <c r="B33" s="101" t="s">
        <v>202</v>
      </c>
      <c r="C33" s="102">
        <f>C34</f>
        <v>4075000</v>
      </c>
      <c r="D33" s="103">
        <f>D34</f>
        <v>0</v>
      </c>
      <c r="E33" s="103">
        <f>E34</f>
        <v>0</v>
      </c>
      <c r="F33" s="103">
        <f>F34</f>
        <v>4075000</v>
      </c>
      <c r="G33" s="103">
        <f>G34</f>
        <v>4075000</v>
      </c>
    </row>
    <row r="34" spans="1:7" ht="18.75" x14ac:dyDescent="0.3">
      <c r="A34" s="27" t="s">
        <v>109</v>
      </c>
      <c r="B34" s="30" t="s">
        <v>110</v>
      </c>
      <c r="C34" s="83">
        <v>4075000</v>
      </c>
      <c r="D34" s="33"/>
      <c r="E34" s="33"/>
      <c r="F34" s="29">
        <v>4075000</v>
      </c>
      <c r="G34" s="29">
        <v>4075000</v>
      </c>
    </row>
    <row r="35" spans="1:7" ht="18.75" x14ac:dyDescent="0.3">
      <c r="A35" s="24" t="s">
        <v>111</v>
      </c>
      <c r="B35" s="35" t="s">
        <v>112</v>
      </c>
      <c r="C35" s="82">
        <f>C36</f>
        <v>60000</v>
      </c>
      <c r="D35" s="32">
        <f>D36</f>
        <v>0</v>
      </c>
      <c r="E35" s="32">
        <f>E36</f>
        <v>0</v>
      </c>
      <c r="F35" s="29">
        <v>60000</v>
      </c>
      <c r="G35" s="29">
        <v>60000</v>
      </c>
    </row>
    <row r="36" spans="1:7" ht="18.75" x14ac:dyDescent="0.3">
      <c r="A36" s="27" t="s">
        <v>113</v>
      </c>
      <c r="B36" s="36" t="s">
        <v>114</v>
      </c>
      <c r="C36" s="83">
        <v>60000</v>
      </c>
      <c r="D36" s="33"/>
      <c r="E36" s="33"/>
      <c r="F36" s="29">
        <v>60000</v>
      </c>
      <c r="G36" s="29">
        <v>60000</v>
      </c>
    </row>
    <row r="37" spans="1:7" ht="18.75" x14ac:dyDescent="0.3">
      <c r="A37" s="37"/>
      <c r="B37" s="34" t="s">
        <v>115</v>
      </c>
      <c r="C37" s="82">
        <f>C12+C20+C22+C26+C29+C33+C35</f>
        <v>12425475</v>
      </c>
      <c r="D37" s="82">
        <f>D12+D20+D22+D26+D29+D33+D35</f>
        <v>0</v>
      </c>
      <c r="E37" s="82">
        <f>E12+E20+E22+E26+E29+E33+E35</f>
        <v>0</v>
      </c>
      <c r="F37" s="82">
        <f>F12+F20+F22+F26+F29+F33+F35</f>
        <v>12672195</v>
      </c>
      <c r="G37" s="82">
        <f>G12+G20+G22+G26+G29+G33+G35</f>
        <v>12260675</v>
      </c>
    </row>
  </sheetData>
  <mergeCells count="2">
    <mergeCell ref="A7:E7"/>
    <mergeCell ref="A8:E8"/>
  </mergeCells>
  <phoneticPr fontId="11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2017-11-15T10:46:22Z</cp:lastPrinted>
  <dcterms:created xsi:type="dcterms:W3CDTF">2010-12-16T03:42:04Z</dcterms:created>
  <dcterms:modified xsi:type="dcterms:W3CDTF">2017-11-28T04:20:46Z</dcterms:modified>
</cp:coreProperties>
</file>