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1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0" i="3" l="1"/>
  <c r="G23" i="3"/>
  <c r="F23" i="3"/>
  <c r="C23" i="3"/>
  <c r="G55" i="2"/>
  <c r="F55" i="2"/>
  <c r="F52" i="2" s="1"/>
  <c r="F46" i="2" s="1"/>
  <c r="F45" i="2" s="1"/>
  <c r="C55" i="2"/>
  <c r="G48" i="2"/>
  <c r="G50" i="2"/>
  <c r="F50" i="2"/>
  <c r="C50" i="2"/>
  <c r="D30" i="3"/>
  <c r="E30" i="3"/>
  <c r="F30" i="3"/>
  <c r="G30" i="3"/>
  <c r="D36" i="3"/>
  <c r="E36" i="3"/>
  <c r="F36" i="3"/>
  <c r="G36" i="3"/>
  <c r="D27" i="3"/>
  <c r="E27" i="3"/>
  <c r="F27" i="3"/>
  <c r="G27" i="3"/>
  <c r="D23" i="3"/>
  <c r="E23" i="3"/>
  <c r="D21" i="3"/>
  <c r="E21" i="3"/>
  <c r="F21" i="3"/>
  <c r="G21" i="3"/>
  <c r="D12" i="3"/>
  <c r="D42" i="3" s="1"/>
  <c r="D20" i="1" s="1"/>
  <c r="D19" i="1" s="1"/>
  <c r="D18" i="1" s="1"/>
  <c r="D17" i="1" s="1"/>
  <c r="E12" i="3"/>
  <c r="F12" i="3"/>
  <c r="F42" i="3" s="1"/>
  <c r="F20" i="1" s="1"/>
  <c r="F19" i="1" s="1"/>
  <c r="F18" i="1" s="1"/>
  <c r="F17" i="1" s="1"/>
  <c r="G12" i="3"/>
  <c r="C12" i="3"/>
  <c r="D40" i="2"/>
  <c r="E40" i="2"/>
  <c r="F40" i="2"/>
  <c r="D60" i="2"/>
  <c r="E60" i="2"/>
  <c r="F60" i="2"/>
  <c r="G60" i="2"/>
  <c r="D59" i="2"/>
  <c r="E59" i="2"/>
  <c r="F59" i="2"/>
  <c r="G59" i="2"/>
  <c r="D57" i="2"/>
  <c r="E57" i="2"/>
  <c r="F57" i="2"/>
  <c r="G57" i="2"/>
  <c r="D53" i="2"/>
  <c r="E53" i="2"/>
  <c r="E52" i="2" s="1"/>
  <c r="F53" i="2"/>
  <c r="G53" i="2"/>
  <c r="G52" i="2"/>
  <c r="D50" i="2"/>
  <c r="D47" i="2" s="1"/>
  <c r="D46" i="2" s="1"/>
  <c r="E50" i="2"/>
  <c r="D48" i="2"/>
  <c r="E48" i="2"/>
  <c r="E47" i="2" s="1"/>
  <c r="F48" i="2"/>
  <c r="F47" i="2"/>
  <c r="D43" i="2"/>
  <c r="E43" i="2"/>
  <c r="F43" i="2"/>
  <c r="G43" i="2"/>
  <c r="G40" i="2"/>
  <c r="D38" i="2"/>
  <c r="D37" i="2" s="1"/>
  <c r="E38" i="2"/>
  <c r="F38" i="2"/>
  <c r="F37" i="2"/>
  <c r="G38" i="2"/>
  <c r="G37" i="2" s="1"/>
  <c r="E37" i="2"/>
  <c r="D34" i="2"/>
  <c r="E34" i="2"/>
  <c r="F34" i="2"/>
  <c r="G34" i="2"/>
  <c r="D29" i="2"/>
  <c r="D28" i="2" s="1"/>
  <c r="E29" i="2"/>
  <c r="F29" i="2"/>
  <c r="F28" i="2"/>
  <c r="G29" i="2"/>
  <c r="G28" i="2" s="1"/>
  <c r="E28" i="2"/>
  <c r="G26" i="2"/>
  <c r="D26" i="2"/>
  <c r="E26" i="2"/>
  <c r="F26" i="2"/>
  <c r="F22" i="2" s="1"/>
  <c r="G23" i="2"/>
  <c r="G22" i="2" s="1"/>
  <c r="D23" i="2"/>
  <c r="D22" i="2" s="1"/>
  <c r="E23" i="2"/>
  <c r="E22" i="2"/>
  <c r="F23" i="2"/>
  <c r="G17" i="2"/>
  <c r="G16" i="2"/>
  <c r="D17" i="2"/>
  <c r="E17" i="2"/>
  <c r="E16" i="2"/>
  <c r="F17" i="2"/>
  <c r="F16" i="2" s="1"/>
  <c r="D16" i="2"/>
  <c r="G14" i="2"/>
  <c r="G13" i="2" s="1"/>
  <c r="G12" i="2" s="1"/>
  <c r="D14" i="2"/>
  <c r="D13" i="2" s="1"/>
  <c r="D12" i="2" s="1"/>
  <c r="E14" i="2"/>
  <c r="F14" i="2"/>
  <c r="F13" i="2" s="1"/>
  <c r="F12" i="2" s="1"/>
  <c r="F11" i="2" s="1"/>
  <c r="F72" i="2" s="1"/>
  <c r="F16" i="1" s="1"/>
  <c r="F15" i="1" s="1"/>
  <c r="F14" i="1" s="1"/>
  <c r="F13" i="1" s="1"/>
  <c r="F12" i="1" s="1"/>
  <c r="E13" i="2"/>
  <c r="E12" i="2"/>
  <c r="E11" i="2" s="1"/>
  <c r="C26" i="2"/>
  <c r="C23" i="2"/>
  <c r="C57" i="2"/>
  <c r="C43" i="2"/>
  <c r="C40" i="2"/>
  <c r="C38" i="2"/>
  <c r="C37" i="2" s="1"/>
  <c r="C29" i="2"/>
  <c r="C28" i="2"/>
  <c r="C17" i="2"/>
  <c r="C16" i="2" s="1"/>
  <c r="C14" i="2"/>
  <c r="C13" i="2"/>
  <c r="C12" i="2"/>
  <c r="C34" i="2"/>
  <c r="C60" i="2"/>
  <c r="C64" i="2"/>
  <c r="D64" i="2"/>
  <c r="E64" i="2"/>
  <c r="C66" i="2"/>
  <c r="D66" i="2"/>
  <c r="D63" i="2"/>
  <c r="D62" i="2" s="1"/>
  <c r="E66" i="2"/>
  <c r="E63" i="2"/>
  <c r="E62" i="2" s="1"/>
  <c r="C69" i="2"/>
  <c r="C68" i="2"/>
  <c r="C62" i="2" s="1"/>
  <c r="D69" i="2"/>
  <c r="D68" i="2"/>
  <c r="E69" i="2"/>
  <c r="E68" i="2" s="1"/>
  <c r="E40" i="3"/>
  <c r="C40" i="3"/>
  <c r="C53" i="2"/>
  <c r="C52" i="2" s="1"/>
  <c r="C46" i="2" s="1"/>
  <c r="E55" i="2"/>
  <c r="D55" i="2"/>
  <c r="D52" i="2"/>
  <c r="C48" i="2"/>
  <c r="C47" i="2"/>
  <c r="E31" i="2"/>
  <c r="D31" i="2"/>
  <c r="C31" i="2"/>
  <c r="C38" i="3"/>
  <c r="C42" i="3" s="1"/>
  <c r="C21" i="3"/>
  <c r="E38" i="3"/>
  <c r="E42" i="3"/>
  <c r="E20" i="1"/>
  <c r="E19" i="1" s="1"/>
  <c r="E18" i="1" s="1"/>
  <c r="E17" i="1" s="1"/>
  <c r="D34" i="3"/>
  <c r="D38" i="3"/>
  <c r="D40" i="3"/>
  <c r="E34" i="3"/>
  <c r="C36" i="3"/>
  <c r="C27" i="3"/>
  <c r="G47" i="2"/>
  <c r="G46" i="2" s="1"/>
  <c r="G45" i="2" s="1"/>
  <c r="C22" i="2"/>
  <c r="G42" i="3"/>
  <c r="G20" i="1"/>
  <c r="G19" i="1" s="1"/>
  <c r="G18" i="1" s="1"/>
  <c r="G17" i="1" s="1"/>
  <c r="C20" i="1"/>
  <c r="C19" i="1" s="1"/>
  <c r="C18" i="1" s="1"/>
  <c r="C17" i="1" s="1"/>
  <c r="C45" i="2" l="1"/>
  <c r="C71" i="2"/>
  <c r="C11" i="2"/>
  <c r="C72" i="2" s="1"/>
  <c r="C16" i="1" s="1"/>
  <c r="C15" i="1" s="1"/>
  <c r="C14" i="1" s="1"/>
  <c r="C13" i="1" s="1"/>
  <c r="C12" i="1" s="1"/>
  <c r="D11" i="2"/>
  <c r="D72" i="2" s="1"/>
  <c r="D16" i="1" s="1"/>
  <c r="D15" i="1" s="1"/>
  <c r="D14" i="1" s="1"/>
  <c r="D13" i="1" s="1"/>
  <c r="D12" i="1" s="1"/>
  <c r="D71" i="2"/>
  <c r="D45" i="2"/>
  <c r="G11" i="2"/>
  <c r="G72" i="2" s="1"/>
  <c r="G16" i="1" s="1"/>
  <c r="G15" i="1" s="1"/>
  <c r="G14" i="1" s="1"/>
  <c r="G13" i="1" s="1"/>
  <c r="G12" i="1" s="1"/>
  <c r="E46" i="2"/>
  <c r="E71" i="2" l="1"/>
  <c r="E45" i="2"/>
  <c r="E72" i="2" s="1"/>
  <c r="E16" i="1" s="1"/>
  <c r="E15" i="1" s="1"/>
  <c r="E14" i="1" s="1"/>
  <c r="E13" i="1" s="1"/>
  <c r="E12" i="1" s="1"/>
</calcChain>
</file>

<file path=xl/sharedStrings.xml><?xml version="1.0" encoding="utf-8"?>
<sst xmlns="http://schemas.openxmlformats.org/spreadsheetml/2006/main" count="241" uniqueCount="222">
  <si>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</si>
  <si>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</si>
  <si>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</si>
  <si>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</si>
  <si>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</si>
  <si>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</si>
  <si>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</si>
  <si>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</si>
  <si>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</si>
  <si>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</si>
  <si>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</si>
  <si>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</si>
  <si>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</si>
  <si>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</si>
  <si>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</si>
  <si>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</si>
  <si>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</si>
  <si>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</si>
  <si>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</si>
  <si>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</si>
  <si>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</si>
  <si>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</si>
  <si>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</si>
  <si>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</si>
  <si>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</si>
  <si>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</si>
  <si>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</si>
  <si>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</si>
  <si>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</si>
  <si>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</si>
  <si>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</si>
  <si>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</si>
  <si>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</si>
  <si>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</si>
  <si>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</si>
  <si>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</si>
  <si>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</si>
  <si>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</si>
  <si>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</si>
  <si>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</si>
  <si>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</si>
  <si>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</si>
  <si>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</si>
  <si>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</si>
  <si>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</si>
  <si>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</si>
  <si>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</si>
  <si>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</si>
  <si>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</si>
  <si>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</si>
  <si>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</si>
  <si>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</si>
  <si>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Земельный   налог,    взимаемый    по    ставкам, установленным  в  соответствии  с  подпунктом   1 пункта 1 статьи 394 Налогового кодекса Российской   Федерации    и     применяемым     к     объектам    налогообложения,   расположенным    в    границах   поселений</t>
  </si>
  <si>
    <t>Земельный   налог,    взимаемый    по    ставкам, установленным  в  соответствии  с  подпунктом   2 пункта 1 статьи 394 Налогового кодекса Российской   Федерации    и     применяемым     к     объектам    налогообложения,   расположенным    в    границах  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</si>
  <si>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</si>
  <si>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</si>
  <si>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</si>
  <si>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</si>
  <si>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</si>
  <si>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</si>
  <si>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</si>
  <si>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</si>
  <si>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1 11 05010 10 0000 120</t>
  </si>
  <si>
    <t>Арендная плата за землю</t>
  </si>
  <si>
    <t>1 11 05035 10 0000 120</t>
  </si>
  <si>
    <t>Доходы от сдачи в аренду имущества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</si>
  <si>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</si>
  <si>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</si>
  <si>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</si>
  <si>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</si>
  <si>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</si>
  <si>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</si>
  <si>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</si>
  <si>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</si>
  <si>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  бюджетам   муниципальных   районов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</si>
  <si>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</si>
  <si>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 бюджетам  на государственную  регистрацию  актов  гражданского состояния</t>
  </si>
  <si>
    <t>Субвенции  бюджетам  поселений   на государственную  регистрацию  актов 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</si>
  <si>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</si>
  <si>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</si>
  <si>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</si>
  <si>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и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</si>
  <si>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</si>
  <si>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</si>
  <si>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</si>
  <si>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</si>
  <si>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</si>
  <si>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</si>
  <si>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</si>
  <si>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</si>
  <si>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</si>
  <si>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</si>
  <si>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</si>
  <si>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</si>
  <si>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</si>
  <si>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</si>
  <si>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</si>
  <si>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</si>
  <si>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</si>
  <si>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</si>
  <si>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</si>
  <si>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</si>
  <si>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</si>
  <si>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</si>
  <si>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</si>
  <si>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</si>
  <si>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</si>
  <si>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</si>
  <si>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</si>
  <si>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</si>
  <si>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Резервный фонд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</si>
  <si>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</si>
  <si>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</si>
  <si>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</si>
  <si>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</si>
  <si>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</si>
  <si>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</si>
  <si>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</si>
  <si>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</si>
  <si>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</si>
  <si>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</si>
  <si>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</si>
  <si>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</si>
  <si>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</si>
  <si>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</si>
  <si>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</si>
  <si>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</si>
  <si>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</si>
  <si>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</si>
  <si>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</si>
  <si>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</si>
  <si>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</si>
  <si>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</si>
  <si>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</si>
  <si>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</si>
  <si>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1000</t>
  </si>
  <si>
    <t>Социальная политика</t>
  </si>
  <si>
    <t>1003</t>
  </si>
  <si>
    <t>Социальное обеспечение населения</t>
  </si>
  <si>
    <t>Итого расходов</t>
  </si>
  <si>
    <t xml:space="preserve">Культура и кинематография 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</si>
  <si>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</si>
  <si>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</si>
  <si>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</si>
  <si>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1 05 03010 01 0000 110</t>
  </si>
  <si>
    <t>Национальная экономика</t>
  </si>
  <si>
    <t>Другие вопросы в области национальной экономики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</si>
  <si>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</si>
  <si>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</si>
  <si>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0400</t>
  </si>
  <si>
    <t>0412</t>
  </si>
  <si>
    <t>2015 год</t>
  </si>
  <si>
    <t>1 01 02020 01 0000 110</t>
  </si>
  <si>
    <t>0304</t>
  </si>
  <si>
    <t>Органы юстиции</t>
  </si>
  <si>
    <t>0409</t>
  </si>
  <si>
    <t>Дорожное хозяйство</t>
  </si>
  <si>
    <t>Приложение 5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</si>
  <si>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</si>
  <si>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</si>
  <si>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</si>
  <si>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</si>
  <si>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</si>
  <si>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</si>
  <si>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</si>
  <si>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</si>
  <si>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</si>
  <si>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</si>
  <si>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бконсолидированные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</si>
  <si>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</si>
  <si>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</si>
  <si>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</si>
  <si>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</si>
  <si>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</si>
  <si>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бюджеты субъектов Российской Федерации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</si>
  <si>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</si>
  <si>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</si>
  <si>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</si>
  <si>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</si>
  <si>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</si>
  <si>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</si>
  <si>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</si>
  <si>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2 02 01003 00 0000 151</t>
  </si>
  <si>
    <t>2 02 01003 10 0000 151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</si>
  <si>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</si>
  <si>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</si>
  <si>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</si>
  <si>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</si>
  <si>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</si>
  <si>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ноториусов, занимающихся частной практикой, адвокатов, учредивших адвокатские кабинеты и других лиц,занимающихся частной практикой в соответствии со статьей 227 Налогового кодекса Российской Федерации</t>
  </si>
  <si>
    <t>1 05 01011 01 0000 110</t>
  </si>
  <si>
    <t>Налог, взимаемый с налогоплательщиков,выбравших в качестве объекта налогообложения доходы</t>
  </si>
  <si>
    <t>1 05 01020 01 0000 110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</si>
  <si>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</si>
  <si>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</si>
  <si>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</si>
  <si>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</si>
  <si>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</si>
  <si>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</si>
  <si>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</si>
  <si>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Поступление доходов в местный бюджет  на 2017 год и плановый период 2018-2019 г.г.</t>
  </si>
  <si>
    <t xml:space="preserve">на 2017 год и плановый период 2018-2019 г.г. </t>
  </si>
  <si>
    <t>Рапределение бюджетных ассигнований местного бюджета  на 2017 год и плановый период 2018-2019г.г.</t>
  </si>
  <si>
    <t>0501</t>
  </si>
  <si>
    <t>Жилищное хозяйство</t>
  </si>
  <si>
    <t>2 02 10000 00 0000 151</t>
  </si>
  <si>
    <t>2 02 15001 00 0000 151</t>
  </si>
  <si>
    <t>2 02 30000 00 0000 151</t>
  </si>
  <si>
    <t>2 02 15001 10 0000 151</t>
  </si>
  <si>
    <t>2 02 35930 00 0000 151</t>
  </si>
  <si>
    <t>2 02 35930 10 0000 151</t>
  </si>
  <si>
    <t>2 02 35518 00 0000 151</t>
  </si>
  <si>
    <t>2 02 35518 10 0000 151</t>
  </si>
  <si>
    <t>2 02 30024 00 0000 151</t>
  </si>
  <si>
    <t>2 02 30024 10 0000 151</t>
  </si>
  <si>
    <t>2 02 40000 00 0000 151</t>
  </si>
  <si>
    <t>2 02 40014 10 0000 151</t>
  </si>
  <si>
    <t>2 02 40014 00 0000 151</t>
  </si>
  <si>
    <t>Другие вопросы в области национальной безопасности и правоохранительной деятельности</t>
  </si>
  <si>
    <t>0314</t>
  </si>
  <si>
    <t>№ 67 от 05.05.2017 года</t>
  </si>
  <si>
    <t>№  67 от 05.05.2017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</si>
</sst>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"/>
    <numFmt numFmtId="174" formatCode="0;[Red]0"/>
  </numFmts>
  <fonts count="16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8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49" fontId="9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168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3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7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2.28515625" customWidth="1"/>
    <col min="4" max="4" width="4.7109375" hidden="1" customWidth="1"/>
    <col min="5" max="5" width="15.85546875" hidden="1" customWidth="1"/>
    <col min="6" max="6" width="26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198</v>
      </c>
      <c r="D3" s="1"/>
      <c r="E3" s="1"/>
    </row>
    <row r="4" spans="1:7" ht="18.75" x14ac:dyDescent="0.3">
      <c r="C4" s="53" t="s">
        <v>221</v>
      </c>
      <c r="D4" s="1" t="s">
        <v>177</v>
      </c>
      <c r="E4" s="1"/>
    </row>
    <row r="6" spans="1:7" ht="18.75" x14ac:dyDescent="0.3">
      <c r="A6" s="76" t="s">
        <v>161</v>
      </c>
      <c r="B6" s="77"/>
      <c r="C6" s="77"/>
      <c r="D6" s="77"/>
      <c r="E6" s="77"/>
    </row>
    <row r="7" spans="1:7" ht="18.75" x14ac:dyDescent="0.3">
      <c r="A7" s="78" t="s">
        <v>201</v>
      </c>
      <c r="B7" s="78"/>
      <c r="C7" s="78"/>
      <c r="D7" s="78"/>
      <c r="E7" s="78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64">
        <v>2017</v>
      </c>
      <c r="D10" s="64" t="s">
        <v>151</v>
      </c>
      <c r="E10" s="64" t="s">
        <v>162</v>
      </c>
      <c r="F10" s="59">
        <v>2018</v>
      </c>
      <c r="G10" s="59">
        <v>2019</v>
      </c>
    </row>
    <row r="11" spans="1:7" ht="56.25" x14ac:dyDescent="0.2">
      <c r="A11" s="4" t="s">
        <v>5</v>
      </c>
      <c r="B11" s="5" t="s">
        <v>6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</row>
    <row r="12" spans="1:7" ht="37.5" x14ac:dyDescent="0.2">
      <c r="A12" s="6" t="s">
        <v>7</v>
      </c>
      <c r="B12" s="7" t="s">
        <v>8</v>
      </c>
      <c r="C12" s="63">
        <f>C13+C17</f>
        <v>0</v>
      </c>
      <c r="D12" s="63" t="e">
        <f>D13+D17</f>
        <v>#REF!</v>
      </c>
      <c r="E12" s="63" t="e">
        <f>E13+E17</f>
        <v>#REF!</v>
      </c>
      <c r="F12" s="63">
        <f>F13+F17</f>
        <v>0</v>
      </c>
      <c r="G12" s="63">
        <f>G13+G17</f>
        <v>0</v>
      </c>
    </row>
    <row r="13" spans="1:7" ht="18.75" x14ac:dyDescent="0.2">
      <c r="A13" s="6" t="s">
        <v>9</v>
      </c>
      <c r="B13" s="7" t="s">
        <v>10</v>
      </c>
      <c r="C13" s="63">
        <f t="shared" ref="C13:G15" si="0">C14</f>
        <v>-11815040</v>
      </c>
      <c r="D13" s="63" t="e">
        <f t="shared" si="0"/>
        <v>#REF!</v>
      </c>
      <c r="E13" s="63" t="e">
        <f t="shared" si="0"/>
        <v>#REF!</v>
      </c>
      <c r="F13" s="63">
        <f t="shared" si="0"/>
        <v>-11259840</v>
      </c>
      <c r="G13" s="63">
        <f t="shared" si="0"/>
        <v>-11566740</v>
      </c>
    </row>
    <row r="14" spans="1:7" ht="37.5" x14ac:dyDescent="0.2">
      <c r="A14" s="6" t="s">
        <v>11</v>
      </c>
      <c r="B14" s="7" t="s">
        <v>12</v>
      </c>
      <c r="C14" s="63">
        <f t="shared" si="0"/>
        <v>-11815040</v>
      </c>
      <c r="D14" s="63" t="e">
        <f t="shared" si="0"/>
        <v>#REF!</v>
      </c>
      <c r="E14" s="63" t="e">
        <f t="shared" si="0"/>
        <v>#REF!</v>
      </c>
      <c r="F14" s="63">
        <f t="shared" si="0"/>
        <v>-11259840</v>
      </c>
      <c r="G14" s="63">
        <f t="shared" si="0"/>
        <v>-11566740</v>
      </c>
    </row>
    <row r="15" spans="1:7" ht="37.5" x14ac:dyDescent="0.2">
      <c r="A15" s="6" t="s">
        <v>13</v>
      </c>
      <c r="B15" s="7" t="s">
        <v>14</v>
      </c>
      <c r="C15" s="63">
        <f t="shared" si="0"/>
        <v>-11815040</v>
      </c>
      <c r="D15" s="63" t="e">
        <f t="shared" si="0"/>
        <v>#REF!</v>
      </c>
      <c r="E15" s="63" t="e">
        <f t="shared" si="0"/>
        <v>#REF!</v>
      </c>
      <c r="F15" s="63">
        <f t="shared" si="0"/>
        <v>-11259840</v>
      </c>
      <c r="G15" s="63">
        <f t="shared" si="0"/>
        <v>-11566740</v>
      </c>
    </row>
    <row r="16" spans="1:7" ht="37.5" x14ac:dyDescent="0.2">
      <c r="A16" s="6" t="s">
        <v>15</v>
      </c>
      <c r="B16" s="7" t="s">
        <v>16</v>
      </c>
      <c r="C16" s="63">
        <f>-Лист2!C72</f>
        <v>-11815040</v>
      </c>
      <c r="D16" s="63" t="e">
        <f>-Лист2!D72</f>
        <v>#REF!</v>
      </c>
      <c r="E16" s="63" t="e">
        <f>-Лист2!E72</f>
        <v>#REF!</v>
      </c>
      <c r="F16" s="63">
        <f>-Лист2!F72</f>
        <v>-11259840</v>
      </c>
      <c r="G16" s="63">
        <f>-Лист2!G72</f>
        <v>-11566740</v>
      </c>
    </row>
    <row r="17" spans="1:7" ht="18.75" x14ac:dyDescent="0.2">
      <c r="A17" s="6" t="s">
        <v>17</v>
      </c>
      <c r="B17" s="7" t="s">
        <v>18</v>
      </c>
      <c r="C17" s="63">
        <f t="shared" ref="C17:G19" si="1">C18</f>
        <v>11815040</v>
      </c>
      <c r="D17" s="63">
        <f t="shared" si="1"/>
        <v>0</v>
      </c>
      <c r="E17" s="63">
        <f t="shared" si="1"/>
        <v>0</v>
      </c>
      <c r="F17" s="63">
        <f t="shared" si="1"/>
        <v>11259840</v>
      </c>
      <c r="G17" s="63">
        <f t="shared" si="1"/>
        <v>11566740</v>
      </c>
    </row>
    <row r="18" spans="1:7" ht="37.5" x14ac:dyDescent="0.2">
      <c r="A18" s="6" t="s">
        <v>19</v>
      </c>
      <c r="B18" s="7" t="s">
        <v>20</v>
      </c>
      <c r="C18" s="63">
        <f t="shared" si="1"/>
        <v>11815040</v>
      </c>
      <c r="D18" s="63">
        <f t="shared" si="1"/>
        <v>0</v>
      </c>
      <c r="E18" s="63">
        <f t="shared" si="1"/>
        <v>0</v>
      </c>
      <c r="F18" s="63">
        <f t="shared" si="1"/>
        <v>11259840</v>
      </c>
      <c r="G18" s="63">
        <f t="shared" si="1"/>
        <v>11566740</v>
      </c>
    </row>
    <row r="19" spans="1:7" ht="37.5" x14ac:dyDescent="0.2">
      <c r="A19" s="6" t="s">
        <v>21</v>
      </c>
      <c r="B19" s="7" t="s">
        <v>22</v>
      </c>
      <c r="C19" s="63">
        <f t="shared" si="1"/>
        <v>11815040</v>
      </c>
      <c r="D19" s="63">
        <f t="shared" si="1"/>
        <v>0</v>
      </c>
      <c r="E19" s="63">
        <f t="shared" si="1"/>
        <v>0</v>
      </c>
      <c r="F19" s="63">
        <f t="shared" si="1"/>
        <v>11259840</v>
      </c>
      <c r="G19" s="63">
        <f t="shared" si="1"/>
        <v>11566740</v>
      </c>
    </row>
    <row r="20" spans="1:7" ht="37.5" x14ac:dyDescent="0.2">
      <c r="A20" s="6" t="s">
        <v>23</v>
      </c>
      <c r="B20" s="7" t="s">
        <v>24</v>
      </c>
      <c r="C20" s="63">
        <f>Лист3!C42</f>
        <v>11815040</v>
      </c>
      <c r="D20" s="63">
        <f>Лист3!D42</f>
        <v>0</v>
      </c>
      <c r="E20" s="63">
        <f>Лист3!E42</f>
        <v>0</v>
      </c>
      <c r="F20" s="63">
        <f>Лист3!F42</f>
        <v>11259840</v>
      </c>
      <c r="G20" s="63">
        <f>Лист3!G42</f>
        <v>11566740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zoomScale="75" workbookViewId="0">
      <selection activeCell="C4" sqref="C4"/>
    </sheetView>
  </sheetViews>
  <sheetFormatPr defaultRowHeight="15.75" x14ac:dyDescent="0.25"/>
  <cols>
    <col min="1" max="1" width="28.85546875" style="70" bestFit="1" customWidth="1"/>
    <col min="2" max="2" width="80" customWidth="1"/>
    <col min="3" max="3" width="16" style="15" customWidth="1"/>
    <col min="4" max="4" width="16" style="15" hidden="1" customWidth="1"/>
    <col min="5" max="5" width="15.85546875" style="15" hidden="1" customWidth="1"/>
    <col min="6" max="6" width="11.5703125" bestFit="1" customWidth="1"/>
    <col min="7" max="7" width="14.42578125" customWidth="1"/>
  </cols>
  <sheetData>
    <row r="1" spans="1:7" ht="18.75" x14ac:dyDescent="0.3">
      <c r="B1" s="1" t="s">
        <v>25</v>
      </c>
      <c r="C1" s="1" t="s">
        <v>157</v>
      </c>
      <c r="D1" s="1"/>
      <c r="E1" s="1"/>
    </row>
    <row r="2" spans="1:7" ht="18.75" x14ac:dyDescent="0.3">
      <c r="B2" s="1" t="s">
        <v>27</v>
      </c>
      <c r="C2" s="1" t="s">
        <v>1</v>
      </c>
      <c r="D2" s="1"/>
      <c r="E2" s="1"/>
    </row>
    <row r="3" spans="1:7" ht="18.75" x14ac:dyDescent="0.3">
      <c r="B3" s="1" t="s">
        <v>28</v>
      </c>
      <c r="C3" s="1" t="s">
        <v>199</v>
      </c>
      <c r="D3" s="1"/>
      <c r="E3" s="1"/>
    </row>
    <row r="4" spans="1:7" ht="18.75" x14ac:dyDescent="0.3">
      <c r="A4" s="71"/>
      <c r="B4" s="1" t="s">
        <v>29</v>
      </c>
      <c r="C4" s="53" t="s">
        <v>220</v>
      </c>
      <c r="D4" s="1"/>
      <c r="E4" s="1"/>
    </row>
    <row r="5" spans="1:7" ht="18.75" x14ac:dyDescent="0.3">
      <c r="A5" s="71"/>
      <c r="B5" s="2"/>
      <c r="C5" s="2"/>
      <c r="D5" s="2"/>
      <c r="E5" s="2"/>
    </row>
    <row r="6" spans="1:7" ht="18.75" x14ac:dyDescent="0.3">
      <c r="A6" s="77" t="s">
        <v>200</v>
      </c>
      <c r="B6" s="77"/>
      <c r="C6" s="77"/>
      <c r="D6" s="77"/>
      <c r="E6" s="77"/>
    </row>
    <row r="7" spans="1:7" ht="18.75" x14ac:dyDescent="0.3">
      <c r="A7" s="77"/>
      <c r="B7" s="77"/>
      <c r="C7" s="77"/>
      <c r="D7" s="77"/>
      <c r="E7" s="77"/>
    </row>
    <row r="8" spans="1:7" ht="18.75" x14ac:dyDescent="0.3">
      <c r="A8" s="14"/>
      <c r="E8" s="16" t="s">
        <v>2</v>
      </c>
    </row>
    <row r="9" spans="1:7" ht="18.75" x14ac:dyDescent="0.3">
      <c r="A9" s="14"/>
      <c r="E9" s="16"/>
    </row>
    <row r="10" spans="1:7" ht="49.5" x14ac:dyDescent="0.2">
      <c r="A10" s="17" t="s">
        <v>30</v>
      </c>
      <c r="B10" s="18" t="s">
        <v>158</v>
      </c>
      <c r="C10" s="58">
        <v>2017</v>
      </c>
      <c r="D10" s="58" t="s">
        <v>162</v>
      </c>
      <c r="E10" s="58" t="s">
        <v>162</v>
      </c>
      <c r="F10" s="59">
        <v>2018</v>
      </c>
      <c r="G10" s="59">
        <v>2019</v>
      </c>
    </row>
    <row r="11" spans="1:7" x14ac:dyDescent="0.2">
      <c r="A11" s="18" t="s">
        <v>31</v>
      </c>
      <c r="B11" s="19" t="s">
        <v>32</v>
      </c>
      <c r="C11" s="65">
        <f>C12+C16+C22+C28+C37+C40+C43</f>
        <v>6612500</v>
      </c>
      <c r="D11" s="65">
        <f>D12+D16+D22+D28+D40+D43+D37+D34</f>
        <v>0</v>
      </c>
      <c r="E11" s="65">
        <f>E12+E16+E22+E28+E40+E43+E37+E34</f>
        <v>0</v>
      </c>
      <c r="F11" s="65">
        <f>F12+F16+F22+F28+F37+F40+F43</f>
        <v>6733500</v>
      </c>
      <c r="G11" s="65">
        <f>G12+G16+G22+G28+G37+G40+G43</f>
        <v>7049000</v>
      </c>
    </row>
    <row r="12" spans="1:7" x14ac:dyDescent="0.2">
      <c r="A12" s="20" t="s">
        <v>33</v>
      </c>
      <c r="B12" s="21" t="s">
        <v>34</v>
      </c>
      <c r="C12" s="60">
        <f t="shared" ref="C12:G14" si="0">C13</f>
        <v>1996000</v>
      </c>
      <c r="D12" s="60">
        <f t="shared" si="0"/>
        <v>0</v>
      </c>
      <c r="E12" s="60">
        <f t="shared" si="0"/>
        <v>0</v>
      </c>
      <c r="F12" s="60">
        <f t="shared" si="0"/>
        <v>2090000</v>
      </c>
      <c r="G12" s="60">
        <f t="shared" si="0"/>
        <v>2194000</v>
      </c>
    </row>
    <row r="13" spans="1:7" x14ac:dyDescent="0.2">
      <c r="A13" s="20" t="s">
        <v>35</v>
      </c>
      <c r="B13" s="21" t="s">
        <v>36</v>
      </c>
      <c r="C13" s="60">
        <f>C14</f>
        <v>1996000</v>
      </c>
      <c r="D13" s="60">
        <f t="shared" si="0"/>
        <v>0</v>
      </c>
      <c r="E13" s="60">
        <f t="shared" si="0"/>
        <v>0</v>
      </c>
      <c r="F13" s="60">
        <f t="shared" si="0"/>
        <v>2090000</v>
      </c>
      <c r="G13" s="60">
        <f>G14</f>
        <v>2194000</v>
      </c>
    </row>
    <row r="14" spans="1:7" ht="63" x14ac:dyDescent="0.2">
      <c r="A14" s="20" t="s">
        <v>187</v>
      </c>
      <c r="B14" s="21" t="s">
        <v>188</v>
      </c>
      <c r="C14" s="60">
        <f t="shared" si="0"/>
        <v>1996000</v>
      </c>
      <c r="D14" s="60">
        <f t="shared" si="0"/>
        <v>0</v>
      </c>
      <c r="E14" s="60">
        <f t="shared" si="0"/>
        <v>0</v>
      </c>
      <c r="F14" s="60">
        <f t="shared" si="0"/>
        <v>2090000</v>
      </c>
      <c r="G14" s="60">
        <f t="shared" si="0"/>
        <v>2194000</v>
      </c>
    </row>
    <row r="15" spans="1:7" ht="94.5" x14ac:dyDescent="0.2">
      <c r="A15" s="20" t="s">
        <v>152</v>
      </c>
      <c r="B15" s="21" t="s">
        <v>189</v>
      </c>
      <c r="C15" s="60">
        <v>1996000</v>
      </c>
      <c r="D15" s="60"/>
      <c r="E15" s="60"/>
      <c r="F15" s="62">
        <v>2090000</v>
      </c>
      <c r="G15" s="62">
        <v>2194000</v>
      </c>
    </row>
    <row r="16" spans="1:7" ht="31.5" x14ac:dyDescent="0.2">
      <c r="A16" s="20" t="s">
        <v>163</v>
      </c>
      <c r="B16" s="21" t="s">
        <v>164</v>
      </c>
      <c r="C16" s="60">
        <f>C17</f>
        <v>1047000</v>
      </c>
      <c r="D16" s="60">
        <f>D17</f>
        <v>0</v>
      </c>
      <c r="E16" s="60">
        <f>E17</f>
        <v>0</v>
      </c>
      <c r="F16" s="60">
        <f>F17</f>
        <v>1030000</v>
      </c>
      <c r="G16" s="60">
        <f>G17</f>
        <v>1158000</v>
      </c>
    </row>
    <row r="17" spans="1:7" ht="31.5" x14ac:dyDescent="0.2">
      <c r="A17" s="22" t="s">
        <v>165</v>
      </c>
      <c r="B17" s="52" t="s">
        <v>166</v>
      </c>
      <c r="C17" s="60">
        <f>C18+C19+C20+C21</f>
        <v>1047000</v>
      </c>
      <c r="D17" s="60">
        <f>D18+D19+D20+D21</f>
        <v>0</v>
      </c>
      <c r="E17" s="60">
        <f>E18+E19+E20+E21</f>
        <v>0</v>
      </c>
      <c r="F17" s="60">
        <f>F18+F19+F20+F21</f>
        <v>1030000</v>
      </c>
      <c r="G17" s="60">
        <f>G18+G19+G20+G21</f>
        <v>1158000</v>
      </c>
    </row>
    <row r="18" spans="1:7" ht="31.5" x14ac:dyDescent="0.2">
      <c r="A18" s="22" t="s">
        <v>167</v>
      </c>
      <c r="B18" s="52" t="s">
        <v>168</v>
      </c>
      <c r="C18" s="60">
        <v>357000</v>
      </c>
      <c r="D18" s="60"/>
      <c r="E18" s="60"/>
      <c r="F18" s="62">
        <v>358000</v>
      </c>
      <c r="G18" s="62">
        <v>399000</v>
      </c>
    </row>
    <row r="19" spans="1:7" ht="47.25" x14ac:dyDescent="0.2">
      <c r="A19" s="22" t="s">
        <v>169</v>
      </c>
      <c r="B19" s="52" t="s">
        <v>170</v>
      </c>
      <c r="C19" s="60">
        <v>4000</v>
      </c>
      <c r="D19" s="60"/>
      <c r="E19" s="60"/>
      <c r="F19" s="62">
        <v>3000</v>
      </c>
      <c r="G19" s="62">
        <v>3000</v>
      </c>
    </row>
    <row r="20" spans="1:7" ht="47.25" x14ac:dyDescent="0.2">
      <c r="A20" s="22" t="s">
        <v>171</v>
      </c>
      <c r="B20" s="52" t="s">
        <v>172</v>
      </c>
      <c r="C20" s="60">
        <v>757000</v>
      </c>
      <c r="D20" s="60"/>
      <c r="E20" s="60"/>
      <c r="F20" s="62">
        <v>743000</v>
      </c>
      <c r="G20" s="62">
        <v>833000</v>
      </c>
    </row>
    <row r="21" spans="1:7" ht="47.25" x14ac:dyDescent="0.2">
      <c r="A21" s="22" t="s">
        <v>173</v>
      </c>
      <c r="B21" s="52" t="s">
        <v>174</v>
      </c>
      <c r="C21" s="60">
        <v>-71000</v>
      </c>
      <c r="D21" s="60"/>
      <c r="E21" s="60"/>
      <c r="F21" s="62">
        <v>-74000</v>
      </c>
      <c r="G21" s="62">
        <v>-77000</v>
      </c>
    </row>
    <row r="22" spans="1:7" x14ac:dyDescent="0.2">
      <c r="A22" s="20" t="s">
        <v>37</v>
      </c>
      <c r="B22" s="21" t="s">
        <v>38</v>
      </c>
      <c r="C22" s="60">
        <f>C23+C26</f>
        <v>739500</v>
      </c>
      <c r="D22" s="60">
        <f>D23+D26</f>
        <v>0</v>
      </c>
      <c r="E22" s="60">
        <f>E23+E26</f>
        <v>0</v>
      </c>
      <c r="F22" s="60">
        <f>F23+F26</f>
        <v>783500</v>
      </c>
      <c r="G22" s="60">
        <f>G23+G26</f>
        <v>867000</v>
      </c>
    </row>
    <row r="23" spans="1:7" ht="31.5" x14ac:dyDescent="0.2">
      <c r="A23" s="20" t="s">
        <v>186</v>
      </c>
      <c r="B23" s="21" t="s">
        <v>194</v>
      </c>
      <c r="C23" s="60">
        <f>C24+C25</f>
        <v>250000</v>
      </c>
      <c r="D23" s="60">
        <f>D24+D25</f>
        <v>0</v>
      </c>
      <c r="E23" s="60">
        <f>E24+E25</f>
        <v>0</v>
      </c>
      <c r="F23" s="60">
        <f>F24+F25</f>
        <v>269000</v>
      </c>
      <c r="G23" s="60">
        <f>G24+G25</f>
        <v>331000</v>
      </c>
    </row>
    <row r="24" spans="1:7" ht="31.5" x14ac:dyDescent="0.2">
      <c r="A24" s="20" t="s">
        <v>190</v>
      </c>
      <c r="B24" s="21" t="s">
        <v>191</v>
      </c>
      <c r="C24" s="60">
        <v>250000</v>
      </c>
      <c r="D24" s="60"/>
      <c r="E24" s="60"/>
      <c r="F24" s="62">
        <v>269000</v>
      </c>
      <c r="G24" s="62">
        <v>331000</v>
      </c>
    </row>
    <row r="25" spans="1:7" ht="31.5" x14ac:dyDescent="0.2">
      <c r="A25" s="20" t="s">
        <v>192</v>
      </c>
      <c r="B25" s="21" t="s">
        <v>193</v>
      </c>
      <c r="C25" s="60"/>
      <c r="D25" s="60"/>
      <c r="E25" s="60"/>
      <c r="F25" s="62"/>
      <c r="G25" s="62"/>
    </row>
    <row r="26" spans="1:7" x14ac:dyDescent="0.2">
      <c r="A26" s="20" t="s">
        <v>39</v>
      </c>
      <c r="B26" s="21" t="s">
        <v>40</v>
      </c>
      <c r="C26" s="60">
        <f>C27</f>
        <v>489500</v>
      </c>
      <c r="D26" s="60">
        <f>D27</f>
        <v>0</v>
      </c>
      <c r="E26" s="60">
        <f>E27</f>
        <v>0</v>
      </c>
      <c r="F26" s="60">
        <f>F27</f>
        <v>514500</v>
      </c>
      <c r="G26" s="60">
        <f>G27</f>
        <v>536000</v>
      </c>
    </row>
    <row r="27" spans="1:7" x14ac:dyDescent="0.2">
      <c r="A27" s="20" t="s">
        <v>144</v>
      </c>
      <c r="B27" s="21" t="s">
        <v>40</v>
      </c>
      <c r="C27" s="60">
        <v>489500</v>
      </c>
      <c r="D27" s="60"/>
      <c r="E27" s="60"/>
      <c r="F27" s="62">
        <v>514500</v>
      </c>
      <c r="G27" s="62">
        <v>536000</v>
      </c>
    </row>
    <row r="28" spans="1:7" x14ac:dyDescent="0.2">
      <c r="A28" s="20" t="s">
        <v>41</v>
      </c>
      <c r="B28" s="21" t="s">
        <v>42</v>
      </c>
      <c r="C28" s="65">
        <f>C29+C34</f>
        <v>2828000</v>
      </c>
      <c r="D28" s="65">
        <f t="shared" ref="C28:G29" si="1">D29</f>
        <v>0</v>
      </c>
      <c r="E28" s="65">
        <f t="shared" si="1"/>
        <v>0</v>
      </c>
      <c r="F28" s="65">
        <f>F29+F34</f>
        <v>2828000</v>
      </c>
      <c r="G28" s="65">
        <f>G29+G34</f>
        <v>2828000</v>
      </c>
    </row>
    <row r="29" spans="1:7" x14ac:dyDescent="0.2">
      <c r="A29" s="20" t="s">
        <v>175</v>
      </c>
      <c r="B29" s="21" t="s">
        <v>44</v>
      </c>
      <c r="C29" s="60">
        <f t="shared" si="1"/>
        <v>114000</v>
      </c>
      <c r="D29" s="60">
        <f t="shared" si="1"/>
        <v>0</v>
      </c>
      <c r="E29" s="60">
        <f t="shared" si="1"/>
        <v>0</v>
      </c>
      <c r="F29" s="60">
        <f t="shared" si="1"/>
        <v>114000</v>
      </c>
      <c r="G29" s="60">
        <f t="shared" si="1"/>
        <v>114000</v>
      </c>
    </row>
    <row r="30" spans="1:7" ht="31.5" x14ac:dyDescent="0.2">
      <c r="A30" s="20" t="s">
        <v>43</v>
      </c>
      <c r="B30" s="21" t="s">
        <v>176</v>
      </c>
      <c r="C30" s="60">
        <v>114000</v>
      </c>
      <c r="D30" s="60"/>
      <c r="E30" s="60"/>
      <c r="F30" s="62">
        <v>114000</v>
      </c>
      <c r="G30" s="62">
        <v>114000</v>
      </c>
    </row>
    <row r="31" spans="1:7" hidden="1" x14ac:dyDescent="0.2">
      <c r="A31" s="20" t="s">
        <v>45</v>
      </c>
      <c r="B31" s="21" t="s">
        <v>46</v>
      </c>
      <c r="C31" s="60">
        <f>C32+C33</f>
        <v>0</v>
      </c>
      <c r="D31" s="60">
        <f>D32+D33</f>
        <v>0</v>
      </c>
      <c r="E31" s="60">
        <f>E32+E33</f>
        <v>0</v>
      </c>
      <c r="F31" s="62"/>
      <c r="G31" s="62"/>
    </row>
    <row r="32" spans="1:7" hidden="1" x14ac:dyDescent="0.2">
      <c r="A32" s="20" t="s">
        <v>47</v>
      </c>
      <c r="B32" s="21" t="s">
        <v>48</v>
      </c>
      <c r="C32" s="60"/>
      <c r="D32" s="60"/>
      <c r="E32" s="60"/>
      <c r="F32" s="62"/>
      <c r="G32" s="62"/>
    </row>
    <row r="33" spans="1:7" hidden="1" x14ac:dyDescent="0.2">
      <c r="A33" s="20" t="s">
        <v>49</v>
      </c>
      <c r="B33" s="21" t="s">
        <v>50</v>
      </c>
      <c r="C33" s="60"/>
      <c r="D33" s="60"/>
      <c r="E33" s="60"/>
      <c r="F33" s="62"/>
      <c r="G33" s="62"/>
    </row>
    <row r="34" spans="1:7" x14ac:dyDescent="0.2">
      <c r="A34" s="56">
        <v>1.06060000000001E+16</v>
      </c>
      <c r="B34" s="21" t="s">
        <v>51</v>
      </c>
      <c r="C34" s="60">
        <f>C35+C36</f>
        <v>2714000</v>
      </c>
      <c r="D34" s="60">
        <f>D35+D36</f>
        <v>0</v>
      </c>
      <c r="E34" s="60">
        <f>E35+E36</f>
        <v>0</v>
      </c>
      <c r="F34" s="60">
        <f>F35+F36</f>
        <v>2714000</v>
      </c>
      <c r="G34" s="60">
        <f>G35+G36</f>
        <v>2714000</v>
      </c>
    </row>
    <row r="35" spans="1:7" ht="63" x14ac:dyDescent="0.2">
      <c r="A35" s="55">
        <v>1.06060431000001E+16</v>
      </c>
      <c r="B35" s="21" t="s">
        <v>52</v>
      </c>
      <c r="C35" s="60">
        <v>2601000</v>
      </c>
      <c r="D35" s="60"/>
      <c r="E35" s="60"/>
      <c r="F35" s="62">
        <v>2601000</v>
      </c>
      <c r="G35" s="62">
        <v>2601000</v>
      </c>
    </row>
    <row r="36" spans="1:7" ht="63" x14ac:dyDescent="0.2">
      <c r="A36" s="54">
        <v>1.06060331000001E+16</v>
      </c>
      <c r="B36" s="21" t="s">
        <v>53</v>
      </c>
      <c r="C36" s="60">
        <v>113000</v>
      </c>
      <c r="D36" s="60"/>
      <c r="E36" s="60"/>
      <c r="F36" s="62">
        <v>113000</v>
      </c>
      <c r="G36" s="62">
        <v>113000</v>
      </c>
    </row>
    <row r="37" spans="1:7" x14ac:dyDescent="0.2">
      <c r="A37" s="20" t="s">
        <v>54</v>
      </c>
      <c r="B37" s="21" t="s">
        <v>55</v>
      </c>
      <c r="C37" s="60">
        <f t="shared" ref="C37:G38" si="2">C38</f>
        <v>0</v>
      </c>
      <c r="D37" s="60">
        <f t="shared" si="2"/>
        <v>0</v>
      </c>
      <c r="E37" s="60">
        <f t="shared" si="2"/>
        <v>0</v>
      </c>
      <c r="F37" s="60">
        <f t="shared" si="2"/>
        <v>0</v>
      </c>
      <c r="G37" s="60">
        <f t="shared" si="2"/>
        <v>0</v>
      </c>
    </row>
    <row r="38" spans="1:7" ht="47.25" x14ac:dyDescent="0.2">
      <c r="A38" s="20" t="s">
        <v>56</v>
      </c>
      <c r="B38" s="21" t="s">
        <v>57</v>
      </c>
      <c r="C38" s="60">
        <f t="shared" si="2"/>
        <v>0</v>
      </c>
      <c r="D38" s="60">
        <f t="shared" si="2"/>
        <v>0</v>
      </c>
      <c r="E38" s="60">
        <f t="shared" si="2"/>
        <v>0</v>
      </c>
      <c r="F38" s="60">
        <f t="shared" si="2"/>
        <v>0</v>
      </c>
      <c r="G38" s="60">
        <f t="shared" si="2"/>
        <v>0</v>
      </c>
    </row>
    <row r="39" spans="1:7" ht="63" x14ac:dyDescent="0.2">
      <c r="A39" s="20" t="s">
        <v>58</v>
      </c>
      <c r="B39" s="21" t="s">
        <v>59</v>
      </c>
      <c r="C39" s="60"/>
      <c r="D39" s="60"/>
      <c r="E39" s="60"/>
      <c r="F39" s="62"/>
      <c r="G39" s="62"/>
    </row>
    <row r="40" spans="1:7" ht="31.5" x14ac:dyDescent="0.2">
      <c r="A40" s="20" t="s">
        <v>60</v>
      </c>
      <c r="B40" s="21" t="s">
        <v>61</v>
      </c>
      <c r="C40" s="60">
        <f>C41+C42</f>
        <v>2000</v>
      </c>
      <c r="D40" s="60">
        <f>D41+D42</f>
        <v>0</v>
      </c>
      <c r="E40" s="60">
        <f>E41+E42</f>
        <v>0</v>
      </c>
      <c r="F40" s="60">
        <f>F41+F42</f>
        <v>2000</v>
      </c>
      <c r="G40" s="60">
        <f>G41+G42</f>
        <v>2000</v>
      </c>
    </row>
    <row r="41" spans="1:7" x14ac:dyDescent="0.2">
      <c r="A41" s="20" t="s">
        <v>62</v>
      </c>
      <c r="B41" s="21" t="s">
        <v>63</v>
      </c>
      <c r="C41" s="60"/>
      <c r="D41" s="60"/>
      <c r="E41" s="60"/>
      <c r="F41" s="62"/>
      <c r="G41" s="62"/>
    </row>
    <row r="42" spans="1:7" x14ac:dyDescent="0.2">
      <c r="A42" s="20" t="s">
        <v>64</v>
      </c>
      <c r="B42" s="21" t="s">
        <v>65</v>
      </c>
      <c r="C42" s="60">
        <v>2000</v>
      </c>
      <c r="D42" s="60"/>
      <c r="E42" s="60"/>
      <c r="F42" s="62">
        <v>2000</v>
      </c>
      <c r="G42" s="62">
        <v>2000</v>
      </c>
    </row>
    <row r="43" spans="1:7" ht="31.5" x14ac:dyDescent="0.2">
      <c r="A43" s="20" t="s">
        <v>66</v>
      </c>
      <c r="B43" s="21" t="s">
        <v>67</v>
      </c>
      <c r="C43" s="60">
        <f>C44</f>
        <v>0</v>
      </c>
      <c r="D43" s="60">
        <f>D44</f>
        <v>0</v>
      </c>
      <c r="E43" s="60">
        <f>E44</f>
        <v>0</v>
      </c>
      <c r="F43" s="60">
        <f>F44</f>
        <v>0</v>
      </c>
      <c r="G43" s="60">
        <f>G44</f>
        <v>0</v>
      </c>
    </row>
    <row r="44" spans="1:7" ht="31.5" x14ac:dyDescent="0.2">
      <c r="A44" s="20" t="s">
        <v>147</v>
      </c>
      <c r="B44" s="21" t="s">
        <v>148</v>
      </c>
      <c r="C44" s="60"/>
      <c r="D44" s="60"/>
      <c r="E44" s="60"/>
      <c r="F44" s="62"/>
      <c r="G44" s="62"/>
    </row>
    <row r="45" spans="1:7" x14ac:dyDescent="0.2">
      <c r="A45" s="18" t="s">
        <v>68</v>
      </c>
      <c r="B45" s="19" t="s">
        <v>69</v>
      </c>
      <c r="C45" s="60">
        <f>C46</f>
        <v>5202540</v>
      </c>
      <c r="D45" s="60" t="e">
        <f>D46+D47+D52+#REF!+D59</f>
        <v>#REF!</v>
      </c>
      <c r="E45" s="60" t="e">
        <f>E46+E47+E52+#REF!+E59</f>
        <v>#REF!</v>
      </c>
      <c r="F45" s="60">
        <f>F46</f>
        <v>4526340</v>
      </c>
      <c r="G45" s="60">
        <f>G46</f>
        <v>4517740</v>
      </c>
    </row>
    <row r="46" spans="1:7" ht="31.5" x14ac:dyDescent="0.2">
      <c r="A46" s="20" t="s">
        <v>70</v>
      </c>
      <c r="B46" s="21" t="s">
        <v>71</v>
      </c>
      <c r="C46" s="65">
        <f>C47+C52+C59</f>
        <v>5202540</v>
      </c>
      <c r="D46" s="65" t="e">
        <f>D47+D52+D59+#REF!</f>
        <v>#REF!</v>
      </c>
      <c r="E46" s="65" t="e">
        <f>E47+E52+E59+#REF!</f>
        <v>#REF!</v>
      </c>
      <c r="F46" s="65">
        <f>F47+F52+F59</f>
        <v>4526340</v>
      </c>
      <c r="G46" s="65">
        <f>G47+G52+G59</f>
        <v>4517740</v>
      </c>
    </row>
    <row r="47" spans="1:7" ht="31.5" x14ac:dyDescent="0.2">
      <c r="A47" s="72" t="s">
        <v>205</v>
      </c>
      <c r="B47" s="19" t="s">
        <v>72</v>
      </c>
      <c r="C47" s="65">
        <f>C48</f>
        <v>4354200</v>
      </c>
      <c r="D47" s="65">
        <f>D48+D50</f>
        <v>0</v>
      </c>
      <c r="E47" s="65">
        <f>E48+E50</f>
        <v>0</v>
      </c>
      <c r="F47" s="65">
        <f>F48</f>
        <v>4342500</v>
      </c>
      <c r="G47" s="65">
        <f>G48</f>
        <v>4333900</v>
      </c>
    </row>
    <row r="48" spans="1:7" ht="31.5" x14ac:dyDescent="0.2">
      <c r="A48" s="73" t="s">
        <v>206</v>
      </c>
      <c r="B48" s="21" t="s">
        <v>73</v>
      </c>
      <c r="C48" s="65">
        <f>C49</f>
        <v>4354200</v>
      </c>
      <c r="D48" s="65">
        <f>D49</f>
        <v>0</v>
      </c>
      <c r="E48" s="65">
        <f>E49</f>
        <v>0</v>
      </c>
      <c r="F48" s="65">
        <f>F49</f>
        <v>4342500</v>
      </c>
      <c r="G48" s="65">
        <f>G49</f>
        <v>4333900</v>
      </c>
    </row>
    <row r="49" spans="1:7" ht="31.5" x14ac:dyDescent="0.2">
      <c r="A49" s="73" t="s">
        <v>208</v>
      </c>
      <c r="B49" s="23" t="s">
        <v>74</v>
      </c>
      <c r="C49" s="66">
        <v>4354200</v>
      </c>
      <c r="D49" s="66"/>
      <c r="E49" s="66"/>
      <c r="F49" s="66">
        <v>4342500</v>
      </c>
      <c r="G49" s="66">
        <v>4333900</v>
      </c>
    </row>
    <row r="50" spans="1:7" ht="31.5" x14ac:dyDescent="0.2">
      <c r="A50" s="20" t="s">
        <v>182</v>
      </c>
      <c r="B50" s="21" t="s">
        <v>184</v>
      </c>
      <c r="C50" s="61">
        <f>C51</f>
        <v>0</v>
      </c>
      <c r="D50" s="61">
        <f>D51</f>
        <v>0</v>
      </c>
      <c r="E50" s="61">
        <f>E51</f>
        <v>0</v>
      </c>
      <c r="F50" s="61">
        <f>F51</f>
        <v>0</v>
      </c>
      <c r="G50" s="61">
        <f>G51</f>
        <v>0</v>
      </c>
    </row>
    <row r="51" spans="1:7" ht="31.5" x14ac:dyDescent="0.2">
      <c r="A51" s="22" t="s">
        <v>183</v>
      </c>
      <c r="B51" s="23" t="s">
        <v>185</v>
      </c>
      <c r="C51" s="61"/>
      <c r="D51" s="61"/>
      <c r="E51" s="61"/>
      <c r="F51" s="62"/>
      <c r="G51" s="62"/>
    </row>
    <row r="52" spans="1:7" ht="31.5" x14ac:dyDescent="0.2">
      <c r="A52" s="67" t="s">
        <v>207</v>
      </c>
      <c r="B52" s="19" t="s">
        <v>75</v>
      </c>
      <c r="C52" s="60">
        <f>C53+C55+C57</f>
        <v>183840</v>
      </c>
      <c r="D52" s="60">
        <f>D53+D55+D57</f>
        <v>0</v>
      </c>
      <c r="E52" s="60">
        <f>E53+E55+E57</f>
        <v>0</v>
      </c>
      <c r="F52" s="60">
        <f>F53+F55+F57</f>
        <v>183840</v>
      </c>
      <c r="G52" s="60">
        <f>G53+G55+G57</f>
        <v>183840</v>
      </c>
    </row>
    <row r="53" spans="1:7" ht="31.5" x14ac:dyDescent="0.2">
      <c r="A53" s="73" t="s">
        <v>209</v>
      </c>
      <c r="B53" s="21" t="s">
        <v>76</v>
      </c>
      <c r="C53" s="60">
        <f>C54</f>
        <v>14800</v>
      </c>
      <c r="D53" s="60">
        <f>D54</f>
        <v>0</v>
      </c>
      <c r="E53" s="60">
        <f>E54</f>
        <v>0</v>
      </c>
      <c r="F53" s="60">
        <f>F54</f>
        <v>14800</v>
      </c>
      <c r="G53" s="60">
        <f>G54</f>
        <v>14800</v>
      </c>
    </row>
    <row r="54" spans="1:7" ht="31.5" x14ac:dyDescent="0.2">
      <c r="A54" s="73" t="s">
        <v>210</v>
      </c>
      <c r="B54" s="23" t="s">
        <v>77</v>
      </c>
      <c r="C54" s="62">
        <v>14800</v>
      </c>
      <c r="D54" s="62"/>
      <c r="E54" s="62"/>
      <c r="F54" s="62">
        <v>14800</v>
      </c>
      <c r="G54" s="62">
        <v>14800</v>
      </c>
    </row>
    <row r="55" spans="1:7" ht="31.5" x14ac:dyDescent="0.2">
      <c r="A55" s="73" t="s">
        <v>211</v>
      </c>
      <c r="B55" s="21" t="s">
        <v>78</v>
      </c>
      <c r="C55" s="65">
        <f>C56</f>
        <v>169040</v>
      </c>
      <c r="D55" s="65">
        <f>D56</f>
        <v>0</v>
      </c>
      <c r="E55" s="65">
        <f>E56</f>
        <v>0</v>
      </c>
      <c r="F55" s="65">
        <f>F56</f>
        <v>169040</v>
      </c>
      <c r="G55" s="65">
        <f>G56</f>
        <v>169040</v>
      </c>
    </row>
    <row r="56" spans="1:7" ht="31.5" x14ac:dyDescent="0.2">
      <c r="A56" s="73" t="s">
        <v>212</v>
      </c>
      <c r="B56" s="23" t="s">
        <v>79</v>
      </c>
      <c r="C56" s="66">
        <v>169040</v>
      </c>
      <c r="D56" s="66"/>
      <c r="E56" s="65"/>
      <c r="F56" s="66">
        <v>169040</v>
      </c>
      <c r="G56" s="66">
        <v>169040</v>
      </c>
    </row>
    <row r="57" spans="1:7" ht="31.5" x14ac:dyDescent="0.2">
      <c r="A57" s="73" t="s">
        <v>213</v>
      </c>
      <c r="B57" s="21" t="s">
        <v>180</v>
      </c>
      <c r="C57" s="60">
        <f>C58</f>
        <v>0</v>
      </c>
      <c r="D57" s="60">
        <f>D58</f>
        <v>0</v>
      </c>
      <c r="E57" s="60">
        <f>E58</f>
        <v>0</v>
      </c>
      <c r="F57" s="60">
        <f>F58</f>
        <v>0</v>
      </c>
      <c r="G57" s="60">
        <f>G58</f>
        <v>0</v>
      </c>
    </row>
    <row r="58" spans="1:7" ht="31.5" x14ac:dyDescent="0.2">
      <c r="A58" s="73" t="s">
        <v>214</v>
      </c>
      <c r="B58" s="23" t="s">
        <v>181</v>
      </c>
      <c r="C58" s="62"/>
      <c r="D58" s="62"/>
      <c r="E58" s="60"/>
      <c r="F58" s="62"/>
      <c r="G58" s="62"/>
    </row>
    <row r="59" spans="1:7" x14ac:dyDescent="0.2">
      <c r="A59" s="67" t="s">
        <v>215</v>
      </c>
      <c r="B59" s="19" t="s">
        <v>80</v>
      </c>
      <c r="C59" s="60">
        <v>664500</v>
      </c>
      <c r="D59" s="60">
        <f t="shared" ref="D59:G60" si="3">D60</f>
        <v>0</v>
      </c>
      <c r="E59" s="60">
        <f t="shared" si="3"/>
        <v>0</v>
      </c>
      <c r="F59" s="60">
        <f t="shared" si="3"/>
        <v>0</v>
      </c>
      <c r="G59" s="60">
        <f t="shared" si="3"/>
        <v>0</v>
      </c>
    </row>
    <row r="60" spans="1:7" ht="47.25" x14ac:dyDescent="0.2">
      <c r="A60" s="68" t="s">
        <v>217</v>
      </c>
      <c r="B60" s="21" t="s">
        <v>81</v>
      </c>
      <c r="C60" s="60">
        <f>C61</f>
        <v>0</v>
      </c>
      <c r="D60" s="60">
        <f t="shared" si="3"/>
        <v>0</v>
      </c>
      <c r="E60" s="60">
        <f t="shared" si="3"/>
        <v>0</v>
      </c>
      <c r="F60" s="60">
        <f t="shared" si="3"/>
        <v>0</v>
      </c>
      <c r="G60" s="60">
        <f t="shared" si="3"/>
        <v>0</v>
      </c>
    </row>
    <row r="61" spans="1:7" ht="63" x14ac:dyDescent="0.2">
      <c r="A61" s="69" t="s">
        <v>216</v>
      </c>
      <c r="B61" s="23" t="s">
        <v>82</v>
      </c>
      <c r="C61" s="62"/>
      <c r="D61" s="60"/>
      <c r="E61" s="60"/>
      <c r="F61" s="62"/>
      <c r="G61" s="62"/>
    </row>
    <row r="62" spans="1:7" ht="31.5" hidden="1" x14ac:dyDescent="0.2">
      <c r="A62" s="18" t="s">
        <v>83</v>
      </c>
      <c r="B62" s="19" t="s">
        <v>84</v>
      </c>
      <c r="C62" s="60">
        <f>C63+C68</f>
        <v>0</v>
      </c>
      <c r="D62" s="60">
        <f>D63+D68</f>
        <v>0</v>
      </c>
      <c r="E62" s="60">
        <f>E63+E68</f>
        <v>0</v>
      </c>
      <c r="F62" s="62"/>
      <c r="G62" s="62"/>
    </row>
    <row r="63" spans="1:7" hidden="1" x14ac:dyDescent="0.2">
      <c r="A63" s="20" t="s">
        <v>85</v>
      </c>
      <c r="B63" s="21" t="s">
        <v>86</v>
      </c>
      <c r="C63" s="60"/>
      <c r="D63" s="60">
        <f>D64+D66</f>
        <v>0</v>
      </c>
      <c r="E63" s="60">
        <f>E64+E66</f>
        <v>0</v>
      </c>
      <c r="F63" s="62"/>
      <c r="G63" s="62"/>
    </row>
    <row r="64" spans="1:7" hidden="1" x14ac:dyDescent="0.2">
      <c r="A64" s="18" t="s">
        <v>87</v>
      </c>
      <c r="B64" s="19" t="s">
        <v>88</v>
      </c>
      <c r="C64" s="60">
        <f>C65</f>
        <v>0</v>
      </c>
      <c r="D64" s="60">
        <f>D65</f>
        <v>0</v>
      </c>
      <c r="E64" s="60">
        <f>E65</f>
        <v>0</v>
      </c>
      <c r="F64" s="62"/>
      <c r="G64" s="62"/>
    </row>
    <row r="65" spans="1:7" ht="47.25" hidden="1" x14ac:dyDescent="0.2">
      <c r="A65" s="20" t="s">
        <v>89</v>
      </c>
      <c r="B65" s="21" t="s">
        <v>90</v>
      </c>
      <c r="C65" s="60">
        <v>0</v>
      </c>
      <c r="D65" s="60">
        <v>0</v>
      </c>
      <c r="E65" s="60">
        <v>0</v>
      </c>
      <c r="F65" s="62"/>
      <c r="G65" s="62"/>
    </row>
    <row r="66" spans="1:7" hidden="1" x14ac:dyDescent="0.2">
      <c r="A66" s="18" t="s">
        <v>91</v>
      </c>
      <c r="B66" s="19" t="s">
        <v>92</v>
      </c>
      <c r="C66" s="60">
        <f>C67</f>
        <v>0</v>
      </c>
      <c r="D66" s="60">
        <f>D67</f>
        <v>0</v>
      </c>
      <c r="E66" s="60">
        <f>E67</f>
        <v>0</v>
      </c>
      <c r="F66" s="62"/>
      <c r="G66" s="62"/>
    </row>
    <row r="67" spans="1:7" ht="47.25" hidden="1" x14ac:dyDescent="0.2">
      <c r="A67" s="20" t="s">
        <v>93</v>
      </c>
      <c r="B67" s="21" t="s">
        <v>94</v>
      </c>
      <c r="C67" s="60"/>
      <c r="D67" s="60"/>
      <c r="E67" s="60"/>
      <c r="F67" s="62"/>
      <c r="G67" s="62"/>
    </row>
    <row r="68" spans="1:7" ht="31.5" hidden="1" x14ac:dyDescent="0.2">
      <c r="A68" s="20" t="s">
        <v>95</v>
      </c>
      <c r="B68" s="21" t="s">
        <v>96</v>
      </c>
      <c r="C68" s="60">
        <f t="shared" ref="C68:E69" si="4">C69</f>
        <v>0</v>
      </c>
      <c r="D68" s="60">
        <f>D69</f>
        <v>0</v>
      </c>
      <c r="E68" s="60">
        <f t="shared" si="4"/>
        <v>0</v>
      </c>
      <c r="F68" s="62"/>
      <c r="G68" s="62"/>
    </row>
    <row r="69" spans="1:7" hidden="1" x14ac:dyDescent="0.2">
      <c r="A69" s="18" t="s">
        <v>97</v>
      </c>
      <c r="B69" s="19" t="s">
        <v>98</v>
      </c>
      <c r="C69" s="60">
        <f t="shared" si="4"/>
        <v>0</v>
      </c>
      <c r="D69" s="60">
        <f t="shared" si="4"/>
        <v>0</v>
      </c>
      <c r="E69" s="60">
        <f t="shared" si="4"/>
        <v>0</v>
      </c>
      <c r="F69" s="62"/>
      <c r="G69" s="62"/>
    </row>
    <row r="70" spans="1:7" ht="31.5" hidden="1" x14ac:dyDescent="0.2">
      <c r="A70" s="20" t="s">
        <v>99</v>
      </c>
      <c r="B70" s="21" t="s">
        <v>100</v>
      </c>
      <c r="C70" s="60"/>
      <c r="D70" s="60"/>
      <c r="E70" s="60"/>
      <c r="F70" s="62"/>
      <c r="G70" s="62"/>
    </row>
    <row r="71" spans="1:7" hidden="1" x14ac:dyDescent="0.2">
      <c r="A71" s="20"/>
      <c r="B71" s="19" t="s">
        <v>101</v>
      </c>
      <c r="C71" s="60">
        <f>C46</f>
        <v>5202540</v>
      </c>
      <c r="D71" s="60" t="e">
        <f>D46</f>
        <v>#REF!</v>
      </c>
      <c r="E71" s="60" t="e">
        <f>E46</f>
        <v>#REF!</v>
      </c>
      <c r="F71" s="62"/>
      <c r="G71" s="62"/>
    </row>
    <row r="72" spans="1:7" x14ac:dyDescent="0.2">
      <c r="A72" s="20"/>
      <c r="B72" s="19" t="s">
        <v>102</v>
      </c>
      <c r="C72" s="60">
        <f>C11+C45</f>
        <v>11815040</v>
      </c>
      <c r="D72" s="60" t="e">
        <f>D11+D45</f>
        <v>#REF!</v>
      </c>
      <c r="E72" s="60" t="e">
        <f>E11+E45</f>
        <v>#REF!</v>
      </c>
      <c r="F72" s="60">
        <f>F11+F45</f>
        <v>11259840</v>
      </c>
      <c r="G72" s="60">
        <f>G11+G45</f>
        <v>11566740</v>
      </c>
    </row>
    <row r="74" spans="1:7" ht="18.75" x14ac:dyDescent="0.3">
      <c r="A74" s="74"/>
      <c r="B74" s="1"/>
      <c r="C74" s="1"/>
      <c r="D74" s="2"/>
      <c r="E74"/>
    </row>
    <row r="75" spans="1:7" ht="12.75" x14ac:dyDescent="0.2">
      <c r="C75"/>
      <c r="D75"/>
      <c r="E75"/>
    </row>
    <row r="76" spans="1:7" ht="12.75" x14ac:dyDescent="0.2">
      <c r="C76"/>
      <c r="D76"/>
      <c r="E76"/>
    </row>
    <row r="77" spans="1:7" ht="12.75" x14ac:dyDescent="0.2">
      <c r="C77"/>
      <c r="D77"/>
      <c r="E77"/>
    </row>
    <row r="78" spans="1:7" ht="12.75" x14ac:dyDescent="0.2">
      <c r="A78" s="75"/>
      <c r="B78" s="24"/>
      <c r="C78" s="24"/>
      <c r="D78" s="24"/>
      <c r="E78" s="24"/>
    </row>
    <row r="79" spans="1:7" ht="12.75" x14ac:dyDescent="0.2">
      <c r="A79" s="75"/>
      <c r="B79" s="24"/>
      <c r="C79" s="24"/>
      <c r="D79" s="24"/>
      <c r="E79" s="24"/>
    </row>
    <row r="80" spans="1:7" ht="12.75" x14ac:dyDescent="0.2">
      <c r="C80"/>
      <c r="D80"/>
      <c r="E80"/>
    </row>
    <row r="81" spans="3:5" ht="12.75" x14ac:dyDescent="0.2">
      <c r="C81"/>
      <c r="D81"/>
      <c r="E81"/>
    </row>
    <row r="82" spans="3:5" ht="12.75" x14ac:dyDescent="0.2">
      <c r="C82"/>
      <c r="D82"/>
      <c r="E82"/>
    </row>
    <row r="83" spans="3:5" ht="12.75" x14ac:dyDescent="0.2">
      <c r="C83"/>
      <c r="D83"/>
      <c r="E83"/>
    </row>
    <row r="84" spans="3:5" ht="12.75" x14ac:dyDescent="0.2">
      <c r="C84"/>
      <c r="D84"/>
      <c r="E84"/>
    </row>
    <row r="85" spans="3:5" ht="12.75" x14ac:dyDescent="0.2">
      <c r="C85"/>
      <c r="D85"/>
      <c r="E85"/>
    </row>
    <row r="86" spans="3:5" ht="12.75" x14ac:dyDescent="0.2">
      <c r="C86"/>
      <c r="D86"/>
      <c r="E86"/>
    </row>
    <row r="87" spans="3:5" ht="12.75" x14ac:dyDescent="0.2">
      <c r="C87"/>
      <c r="D87"/>
      <c r="E87"/>
    </row>
    <row r="88" spans="3:5" ht="12.75" x14ac:dyDescent="0.2">
      <c r="C88"/>
      <c r="D88"/>
      <c r="E88"/>
    </row>
    <row r="89" spans="3:5" ht="12.75" x14ac:dyDescent="0.2">
      <c r="C89"/>
      <c r="D89"/>
      <c r="E89"/>
    </row>
    <row r="90" spans="3:5" ht="12.75" x14ac:dyDescent="0.2">
      <c r="C90"/>
      <c r="D90"/>
      <c r="E90"/>
    </row>
    <row r="91" spans="3:5" ht="12.75" x14ac:dyDescent="0.2">
      <c r="C91"/>
      <c r="D91"/>
      <c r="E91"/>
    </row>
    <row r="92" spans="3:5" ht="12.75" x14ac:dyDescent="0.2">
      <c r="C92"/>
      <c r="D92"/>
      <c r="E92"/>
    </row>
    <row r="93" spans="3:5" ht="12.75" x14ac:dyDescent="0.2">
      <c r="C93"/>
      <c r="D93"/>
      <c r="E93"/>
    </row>
    <row r="94" spans="3:5" ht="12.75" x14ac:dyDescent="0.2">
      <c r="C94"/>
      <c r="D94"/>
      <c r="E94"/>
    </row>
    <row r="95" spans="3:5" ht="12.75" x14ac:dyDescent="0.2">
      <c r="C95"/>
      <c r="D95"/>
      <c r="E95"/>
    </row>
    <row r="96" spans="3:5" ht="12.75" x14ac:dyDescent="0.2">
      <c r="C96"/>
      <c r="D96"/>
      <c r="E96"/>
    </row>
    <row r="97" spans="1:5" ht="12.75" x14ac:dyDescent="0.2">
      <c r="C97"/>
      <c r="D97"/>
      <c r="E97"/>
    </row>
    <row r="98" spans="1:5" ht="12.75" x14ac:dyDescent="0.2">
      <c r="C98"/>
      <c r="D98"/>
      <c r="E98"/>
    </row>
    <row r="99" spans="1:5" ht="12.75" x14ac:dyDescent="0.2">
      <c r="C99"/>
      <c r="D99"/>
      <c r="E99"/>
    </row>
    <row r="100" spans="1:5" ht="12.75" x14ac:dyDescent="0.2">
      <c r="C100"/>
      <c r="D100"/>
      <c r="E100"/>
    </row>
    <row r="101" spans="1:5" ht="12.75" x14ac:dyDescent="0.2">
      <c r="C101"/>
      <c r="D101"/>
      <c r="E101"/>
    </row>
    <row r="102" spans="1:5" ht="12.75" x14ac:dyDescent="0.2">
      <c r="C102"/>
      <c r="D102"/>
      <c r="E102"/>
    </row>
    <row r="103" spans="1:5" ht="12.75" x14ac:dyDescent="0.2">
      <c r="C103"/>
      <c r="D103"/>
      <c r="E103"/>
    </row>
    <row r="104" spans="1:5" ht="12.75" x14ac:dyDescent="0.2">
      <c r="C104"/>
      <c r="D104"/>
      <c r="E104"/>
    </row>
    <row r="105" spans="1:5" ht="12.75" x14ac:dyDescent="0.2">
      <c r="C105"/>
      <c r="D105"/>
      <c r="E105"/>
    </row>
    <row r="106" spans="1:5" ht="12.75" x14ac:dyDescent="0.2">
      <c r="C106"/>
      <c r="D106"/>
      <c r="E106"/>
    </row>
    <row r="107" spans="1:5" ht="12.75" x14ac:dyDescent="0.2">
      <c r="C107"/>
      <c r="D107"/>
      <c r="E107"/>
    </row>
    <row r="111" spans="1:5" ht="18.75" x14ac:dyDescent="0.3">
      <c r="A111" s="79"/>
      <c r="B111" s="79"/>
      <c r="C111" s="79"/>
      <c r="D111" s="79"/>
      <c r="E111" s="79"/>
    </row>
  </sheetData>
  <mergeCells count="3">
    <mergeCell ref="A6:E6"/>
    <mergeCell ref="A111:E111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5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="75" workbookViewId="0">
      <selection activeCell="F13" sqref="F13"/>
    </sheetView>
  </sheetViews>
  <sheetFormatPr defaultRowHeight="12.75" x14ac:dyDescent="0.2"/>
  <cols>
    <col min="1" max="1" width="11.140625" customWidth="1"/>
    <col min="2" max="2" width="76.7109375" customWidth="1"/>
    <col min="3" max="3" width="16" customWidth="1"/>
    <col min="4" max="4" width="16" hidden="1" customWidth="1"/>
    <col min="5" max="5" width="15.85546875" hidden="1" customWidth="1"/>
    <col min="6" max="6" width="13.140625" customWidth="1"/>
    <col min="7" max="7" width="13.5703125" customWidth="1"/>
  </cols>
  <sheetData>
    <row r="1" spans="1:7" ht="18.75" x14ac:dyDescent="0.3">
      <c r="B1" s="1" t="s">
        <v>25</v>
      </c>
      <c r="C1" s="1" t="s">
        <v>26</v>
      </c>
      <c r="D1" s="1"/>
      <c r="E1" s="1"/>
    </row>
    <row r="2" spans="1:7" ht="18.75" x14ac:dyDescent="0.3">
      <c r="B2" s="1" t="s">
        <v>27</v>
      </c>
      <c r="C2" s="1" t="s">
        <v>1</v>
      </c>
      <c r="D2" s="1"/>
      <c r="E2" s="1"/>
    </row>
    <row r="3" spans="1:7" ht="18.75" x14ac:dyDescent="0.3">
      <c r="B3" s="1" t="s">
        <v>28</v>
      </c>
      <c r="C3" s="1" t="s">
        <v>199</v>
      </c>
      <c r="D3" s="1"/>
      <c r="E3" s="1"/>
    </row>
    <row r="4" spans="1:7" ht="18.75" x14ac:dyDescent="0.3">
      <c r="A4" s="13"/>
      <c r="B4" s="1" t="s">
        <v>29</v>
      </c>
      <c r="C4" s="53" t="s">
        <v>220</v>
      </c>
      <c r="D4" s="1"/>
      <c r="E4" s="1"/>
    </row>
    <row r="5" spans="1:7" ht="15.75" x14ac:dyDescent="0.25">
      <c r="C5" s="15"/>
      <c r="D5" s="25"/>
      <c r="E5" s="25"/>
    </row>
    <row r="6" spans="1:7" ht="15.75" x14ac:dyDescent="0.25">
      <c r="C6" s="15"/>
      <c r="D6" s="15"/>
      <c r="E6" s="15"/>
    </row>
    <row r="7" spans="1:7" ht="45.75" customHeight="1" x14ac:dyDescent="0.3">
      <c r="A7" s="76" t="s">
        <v>202</v>
      </c>
      <c r="B7" s="77"/>
      <c r="C7" s="77"/>
      <c r="D7" s="77"/>
      <c r="E7" s="77"/>
    </row>
    <row r="8" spans="1:7" ht="37.5" customHeight="1" x14ac:dyDescent="0.2">
      <c r="A8" s="80" t="s">
        <v>195</v>
      </c>
      <c r="B8" s="80"/>
      <c r="C8" s="80"/>
      <c r="D8" s="80"/>
      <c r="E8" s="80"/>
    </row>
    <row r="9" spans="1:7" ht="18.75" x14ac:dyDescent="0.2">
      <c r="A9" s="25"/>
      <c r="B9" s="25"/>
      <c r="C9" s="26"/>
      <c r="D9" s="26"/>
      <c r="E9" s="27" t="s">
        <v>2</v>
      </c>
    </row>
    <row r="10" spans="1:7" ht="15.75" x14ac:dyDescent="0.2">
      <c r="A10" s="25"/>
      <c r="B10" s="25"/>
      <c r="C10" s="26"/>
      <c r="D10" s="26"/>
      <c r="E10" s="26"/>
    </row>
    <row r="11" spans="1:7" ht="18.75" x14ac:dyDescent="0.3">
      <c r="A11" s="28" t="s">
        <v>159</v>
      </c>
      <c r="B11" s="29" t="s">
        <v>160</v>
      </c>
      <c r="C11" s="4">
        <v>2017</v>
      </c>
      <c r="D11" s="4" t="s">
        <v>178</v>
      </c>
      <c r="E11" s="4" t="s">
        <v>179</v>
      </c>
      <c r="F11" s="57">
        <v>2018</v>
      </c>
      <c r="G11" s="57">
        <v>2019</v>
      </c>
    </row>
    <row r="12" spans="1:7" ht="18.75" x14ac:dyDescent="0.3">
      <c r="A12" s="30" t="s">
        <v>103</v>
      </c>
      <c r="B12" s="31" t="s">
        <v>104</v>
      </c>
      <c r="C12" s="32">
        <f>C13+C14+C15+C16+C20</f>
        <v>3116400</v>
      </c>
      <c r="D12" s="32">
        <f>D13+D14+D15+D16+D20</f>
        <v>0</v>
      </c>
      <c r="E12" s="32">
        <f>E13+E14+E15+E16+E20</f>
        <v>0</v>
      </c>
      <c r="F12" s="32">
        <f>F13+F14+F15+F16+F20</f>
        <v>3116400</v>
      </c>
      <c r="G12" s="32">
        <f>G13+G14+G15+G16+G20</f>
        <v>3116400</v>
      </c>
    </row>
    <row r="13" spans="1:7" ht="37.5" x14ac:dyDescent="0.3">
      <c r="A13" s="33" t="s">
        <v>105</v>
      </c>
      <c r="B13" s="34" t="s">
        <v>106</v>
      </c>
      <c r="C13" s="35">
        <v>764000</v>
      </c>
      <c r="D13" s="35"/>
      <c r="E13" s="35"/>
      <c r="F13" s="35">
        <v>764000</v>
      </c>
      <c r="G13" s="35">
        <v>764000</v>
      </c>
    </row>
    <row r="14" spans="1:7" ht="56.25" x14ac:dyDescent="0.3">
      <c r="A14" s="33" t="s">
        <v>142</v>
      </c>
      <c r="B14" s="34" t="s">
        <v>141</v>
      </c>
      <c r="C14" s="35"/>
      <c r="D14" s="35"/>
      <c r="E14" s="35"/>
      <c r="F14" s="35"/>
      <c r="G14" s="35"/>
    </row>
    <row r="15" spans="1:7" ht="56.25" x14ac:dyDescent="0.3">
      <c r="A15" s="33" t="s">
        <v>107</v>
      </c>
      <c r="B15" s="34" t="s">
        <v>108</v>
      </c>
      <c r="C15" s="35">
        <v>2352400</v>
      </c>
      <c r="D15" s="35"/>
      <c r="E15" s="35"/>
      <c r="F15" s="35">
        <v>2352400</v>
      </c>
      <c r="G15" s="35">
        <v>2352400</v>
      </c>
    </row>
    <row r="16" spans="1:7" ht="18.75" x14ac:dyDescent="0.3">
      <c r="A16" s="33" t="s">
        <v>109</v>
      </c>
      <c r="B16" s="34" t="s">
        <v>110</v>
      </c>
      <c r="C16" s="35"/>
      <c r="D16" s="35"/>
      <c r="E16" s="35"/>
      <c r="F16" s="35"/>
      <c r="G16" s="35"/>
    </row>
    <row r="17" spans="1:7" ht="18.75" hidden="1" x14ac:dyDescent="0.3">
      <c r="A17" s="33" t="s">
        <v>143</v>
      </c>
      <c r="B17" s="36" t="s">
        <v>111</v>
      </c>
      <c r="C17" s="35"/>
      <c r="D17" s="35"/>
      <c r="E17" s="35"/>
      <c r="F17" s="35"/>
      <c r="G17" s="35"/>
    </row>
    <row r="18" spans="1:7" ht="18.75" hidden="1" x14ac:dyDescent="0.3">
      <c r="A18" s="30" t="s">
        <v>112</v>
      </c>
      <c r="B18" s="31" t="s">
        <v>113</v>
      </c>
      <c r="C18" s="32"/>
      <c r="D18" s="32"/>
      <c r="E18" s="32"/>
      <c r="F18" s="35"/>
      <c r="G18" s="35"/>
    </row>
    <row r="19" spans="1:7" ht="18.75" hidden="1" x14ac:dyDescent="0.3">
      <c r="A19" s="33" t="s">
        <v>114</v>
      </c>
      <c r="B19" s="36" t="s">
        <v>115</v>
      </c>
      <c r="C19" s="35"/>
      <c r="D19" s="35"/>
      <c r="E19" s="35"/>
      <c r="F19" s="35"/>
      <c r="G19" s="35"/>
    </row>
    <row r="20" spans="1:7" ht="18.75" x14ac:dyDescent="0.3">
      <c r="A20" s="33" t="s">
        <v>143</v>
      </c>
      <c r="B20" s="36" t="s">
        <v>111</v>
      </c>
      <c r="C20" s="35"/>
      <c r="D20" s="35"/>
      <c r="E20" s="35"/>
      <c r="F20" s="35"/>
      <c r="G20" s="35"/>
    </row>
    <row r="21" spans="1:7" s="51" customFormat="1" ht="18.75" x14ac:dyDescent="0.3">
      <c r="A21" s="50" t="s">
        <v>112</v>
      </c>
      <c r="B21" s="40" t="s">
        <v>113</v>
      </c>
      <c r="C21" s="32">
        <f>C22</f>
        <v>169040</v>
      </c>
      <c r="D21" s="32">
        <f>D22</f>
        <v>0</v>
      </c>
      <c r="E21" s="32">
        <f>E22</f>
        <v>0</v>
      </c>
      <c r="F21" s="32">
        <f>F22</f>
        <v>169040</v>
      </c>
      <c r="G21" s="32">
        <f>G22</f>
        <v>169040</v>
      </c>
    </row>
    <row r="22" spans="1:7" s="48" customFormat="1" ht="18.75" x14ac:dyDescent="0.3">
      <c r="A22" s="33" t="s">
        <v>114</v>
      </c>
      <c r="B22" s="49" t="s">
        <v>115</v>
      </c>
      <c r="C22" s="35">
        <v>169040</v>
      </c>
      <c r="D22" s="35"/>
      <c r="E22" s="35"/>
      <c r="F22" s="35">
        <v>169040</v>
      </c>
      <c r="G22" s="35">
        <v>169040</v>
      </c>
    </row>
    <row r="23" spans="1:7" ht="37.5" x14ac:dyDescent="0.3">
      <c r="A23" s="30" t="s">
        <v>116</v>
      </c>
      <c r="B23" s="37" t="s">
        <v>117</v>
      </c>
      <c r="C23" s="38">
        <f>C24+C25+C26</f>
        <v>121400</v>
      </c>
      <c r="D23" s="38">
        <f>D24+D25</f>
        <v>0</v>
      </c>
      <c r="E23" s="38">
        <f>E24+E25</f>
        <v>0</v>
      </c>
      <c r="F23" s="38">
        <f>F24+F25+F26</f>
        <v>131800</v>
      </c>
      <c r="G23" s="38">
        <f>G24+G25+G26</f>
        <v>131800</v>
      </c>
    </row>
    <row r="24" spans="1:7" ht="18.75" x14ac:dyDescent="0.3">
      <c r="A24" s="44" t="s">
        <v>153</v>
      </c>
      <c r="B24" s="47" t="s">
        <v>154</v>
      </c>
      <c r="C24" s="39">
        <v>14800</v>
      </c>
      <c r="D24" s="39"/>
      <c r="E24" s="39"/>
      <c r="F24" s="35">
        <v>14800</v>
      </c>
      <c r="G24" s="35">
        <v>14800</v>
      </c>
    </row>
    <row r="25" spans="1:7" ht="18.75" x14ac:dyDescent="0.3">
      <c r="A25" s="33" t="s">
        <v>118</v>
      </c>
      <c r="B25" s="36" t="s">
        <v>119</v>
      </c>
      <c r="C25" s="39">
        <v>76600</v>
      </c>
      <c r="D25" s="39"/>
      <c r="E25" s="39"/>
      <c r="F25" s="35">
        <v>87000</v>
      </c>
      <c r="G25" s="35">
        <v>87000</v>
      </c>
    </row>
    <row r="26" spans="1:7" ht="37.5" x14ac:dyDescent="0.3">
      <c r="A26" s="33" t="s">
        <v>219</v>
      </c>
      <c r="B26" s="36" t="s">
        <v>218</v>
      </c>
      <c r="C26" s="39">
        <v>30000</v>
      </c>
      <c r="D26" s="39"/>
      <c r="E26" s="39"/>
      <c r="F26" s="35">
        <v>30000</v>
      </c>
      <c r="G26" s="35">
        <v>30000</v>
      </c>
    </row>
    <row r="27" spans="1:7" ht="18.75" x14ac:dyDescent="0.3">
      <c r="A27" s="30" t="s">
        <v>149</v>
      </c>
      <c r="B27" s="31" t="s">
        <v>145</v>
      </c>
      <c r="C27" s="38">
        <f>C28+C29</f>
        <v>1056996</v>
      </c>
      <c r="D27" s="38">
        <f>D28+D29</f>
        <v>0</v>
      </c>
      <c r="E27" s="38">
        <f>E28+E29</f>
        <v>0</v>
      </c>
      <c r="F27" s="38">
        <f>F28+F29</f>
        <v>1030000</v>
      </c>
      <c r="G27" s="38">
        <f>G28+G29</f>
        <v>1158000</v>
      </c>
    </row>
    <row r="28" spans="1:7" s="46" customFormat="1" ht="18.75" x14ac:dyDescent="0.3">
      <c r="A28" s="44" t="s">
        <v>155</v>
      </c>
      <c r="B28" s="45" t="s">
        <v>156</v>
      </c>
      <c r="C28" s="39">
        <v>1047000</v>
      </c>
      <c r="D28" s="39"/>
      <c r="E28" s="39"/>
      <c r="F28" s="35">
        <v>1030000</v>
      </c>
      <c r="G28" s="35">
        <v>1158000</v>
      </c>
    </row>
    <row r="29" spans="1:7" ht="18.75" x14ac:dyDescent="0.3">
      <c r="A29" s="44" t="s">
        <v>150</v>
      </c>
      <c r="B29" s="45" t="s">
        <v>146</v>
      </c>
      <c r="C29" s="39">
        <v>9996</v>
      </c>
      <c r="D29" s="39"/>
      <c r="E29" s="39"/>
      <c r="F29" s="35">
        <v>0</v>
      </c>
      <c r="G29" s="35">
        <v>0</v>
      </c>
    </row>
    <row r="30" spans="1:7" ht="18.75" x14ac:dyDescent="0.3">
      <c r="A30" s="30" t="s">
        <v>120</v>
      </c>
      <c r="B30" s="31" t="s">
        <v>121</v>
      </c>
      <c r="C30" s="38">
        <f>C31+C32+C33</f>
        <v>2963374</v>
      </c>
      <c r="D30" s="38">
        <f>D33+D32+D31</f>
        <v>0</v>
      </c>
      <c r="E30" s="38">
        <f>E33+E32+E31</f>
        <v>0</v>
      </c>
      <c r="F30" s="38">
        <f>F33+F32+F31</f>
        <v>3409800</v>
      </c>
      <c r="G30" s="38">
        <f>G33+G32+G31</f>
        <v>3588700</v>
      </c>
    </row>
    <row r="31" spans="1:7" ht="18.75" x14ac:dyDescent="0.3">
      <c r="A31" s="44" t="s">
        <v>203</v>
      </c>
      <c r="B31" s="45" t="s">
        <v>204</v>
      </c>
      <c r="C31" s="38">
        <v>36000</v>
      </c>
      <c r="D31" s="38"/>
      <c r="E31" s="38"/>
      <c r="F31" s="38">
        <v>36000</v>
      </c>
      <c r="G31" s="38">
        <v>36000</v>
      </c>
    </row>
    <row r="32" spans="1:7" ht="18.75" x14ac:dyDescent="0.3">
      <c r="A32" s="44" t="s">
        <v>196</v>
      </c>
      <c r="B32" s="45" t="s">
        <v>197</v>
      </c>
      <c r="C32" s="39">
        <v>0</v>
      </c>
      <c r="D32" s="38"/>
      <c r="E32" s="38"/>
      <c r="F32" s="35"/>
      <c r="G32" s="35"/>
    </row>
    <row r="33" spans="1:7" ht="18.75" x14ac:dyDescent="0.3">
      <c r="A33" s="44" t="s">
        <v>122</v>
      </c>
      <c r="B33" s="45" t="s">
        <v>123</v>
      </c>
      <c r="C33" s="39">
        <v>2927374</v>
      </c>
      <c r="D33" s="39"/>
      <c r="E33" s="39"/>
      <c r="F33" s="35">
        <v>3373800</v>
      </c>
      <c r="G33" s="35">
        <v>3552700</v>
      </c>
    </row>
    <row r="34" spans="1:7" ht="18.75" x14ac:dyDescent="0.3">
      <c r="A34" s="30" t="s">
        <v>124</v>
      </c>
      <c r="B34" s="40" t="s">
        <v>125</v>
      </c>
      <c r="C34" s="38">
        <v>0</v>
      </c>
      <c r="D34" s="38">
        <f>D35</f>
        <v>0</v>
      </c>
      <c r="E34" s="38">
        <f>E35</f>
        <v>0</v>
      </c>
      <c r="F34" s="35"/>
      <c r="G34" s="35"/>
    </row>
    <row r="35" spans="1:7" ht="18.75" x14ac:dyDescent="0.3">
      <c r="A35" s="33" t="s">
        <v>126</v>
      </c>
      <c r="B35" s="36" t="s">
        <v>127</v>
      </c>
      <c r="C35" s="39"/>
      <c r="D35" s="39"/>
      <c r="E35" s="39"/>
      <c r="F35" s="35"/>
      <c r="G35" s="35"/>
    </row>
    <row r="36" spans="1:7" ht="18.75" x14ac:dyDescent="0.3">
      <c r="A36" s="30" t="s">
        <v>128</v>
      </c>
      <c r="B36" s="40" t="s">
        <v>140</v>
      </c>
      <c r="C36" s="38">
        <f>C37</f>
        <v>3401600</v>
      </c>
      <c r="D36" s="38">
        <f>D37</f>
        <v>0</v>
      </c>
      <c r="E36" s="38">
        <f>E37</f>
        <v>0</v>
      </c>
      <c r="F36" s="38">
        <f>F37</f>
        <v>3342800</v>
      </c>
      <c r="G36" s="38">
        <f>G37</f>
        <v>3342800</v>
      </c>
    </row>
    <row r="37" spans="1:7" ht="18.75" x14ac:dyDescent="0.3">
      <c r="A37" s="33" t="s">
        <v>129</v>
      </c>
      <c r="B37" s="36" t="s">
        <v>130</v>
      </c>
      <c r="C37" s="39">
        <v>3401600</v>
      </c>
      <c r="D37" s="39"/>
      <c r="E37" s="39"/>
      <c r="F37" s="35">
        <v>3342800</v>
      </c>
      <c r="G37" s="35">
        <v>3342800</v>
      </c>
    </row>
    <row r="38" spans="1:7" ht="18.75" x14ac:dyDescent="0.3">
      <c r="A38" s="30" t="s">
        <v>135</v>
      </c>
      <c r="B38" s="31" t="s">
        <v>136</v>
      </c>
      <c r="C38" s="38">
        <f>C39</f>
        <v>926230</v>
      </c>
      <c r="D38" s="38">
        <f>D39</f>
        <v>0</v>
      </c>
      <c r="E38" s="38">
        <f>E39</f>
        <v>0</v>
      </c>
      <c r="F38" s="35"/>
      <c r="G38" s="35"/>
    </row>
    <row r="39" spans="1:7" ht="18.75" x14ac:dyDescent="0.3">
      <c r="A39" s="33" t="s">
        <v>137</v>
      </c>
      <c r="B39" s="36" t="s">
        <v>138</v>
      </c>
      <c r="C39" s="39">
        <v>926230</v>
      </c>
      <c r="D39" s="39"/>
      <c r="E39" s="39"/>
      <c r="F39" s="35"/>
      <c r="G39" s="35"/>
    </row>
    <row r="40" spans="1:7" ht="18.75" x14ac:dyDescent="0.3">
      <c r="A40" s="30" t="s">
        <v>131</v>
      </c>
      <c r="B40" s="41" t="s">
        <v>132</v>
      </c>
      <c r="C40" s="38">
        <f>C41</f>
        <v>60000</v>
      </c>
      <c r="D40" s="38">
        <f>D41</f>
        <v>0</v>
      </c>
      <c r="E40" s="38">
        <f>E41</f>
        <v>0</v>
      </c>
      <c r="F40" s="35">
        <v>60000</v>
      </c>
      <c r="G40" s="35">
        <v>60000</v>
      </c>
    </row>
    <row r="41" spans="1:7" ht="18.75" x14ac:dyDescent="0.3">
      <c r="A41" s="33" t="s">
        <v>133</v>
      </c>
      <c r="B41" s="42" t="s">
        <v>134</v>
      </c>
      <c r="C41" s="39">
        <v>60000</v>
      </c>
      <c r="D41" s="39"/>
      <c r="E41" s="39"/>
      <c r="F41" s="35">
        <v>60000</v>
      </c>
      <c r="G41" s="35">
        <v>60000</v>
      </c>
    </row>
    <row r="42" spans="1:7" ht="18.75" x14ac:dyDescent="0.3">
      <c r="A42" s="43"/>
      <c r="B42" s="40" t="s">
        <v>139</v>
      </c>
      <c r="C42" s="38">
        <f>C12+C21+C23+C27+C30+C36+C38+C40</f>
        <v>11815040</v>
      </c>
      <c r="D42" s="38">
        <f>D12+D21+D23+D27+D30+D36+D38+D40</f>
        <v>0</v>
      </c>
      <c r="E42" s="38">
        <f>E12+E21+E23+E27+E30+E36+E38+E40</f>
        <v>0</v>
      </c>
      <c r="F42" s="38">
        <f>F12+F21+F23+F27+F30+F36+F38+F40</f>
        <v>11259840</v>
      </c>
      <c r="G42" s="38">
        <f>G12+G21+G23+G27+G30+G36+G38+G40</f>
        <v>11566740</v>
      </c>
    </row>
  </sheetData>
  <mergeCells count="2">
    <mergeCell ref="A7:E7"/>
    <mergeCell ref="A8:E8"/>
  </mergeCells>
  <phoneticPr fontId="11" type="noConversion"/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2016-12-29T04:04:08Z</cp:lastPrinted>
  <dcterms:created xsi:type="dcterms:W3CDTF">2010-12-16T03:42:04Z</dcterms:created>
  <dcterms:modified xsi:type="dcterms:W3CDTF">2017-05-31T01:03:05Z</dcterms:modified>
</cp:coreProperties>
</file>